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3855" windowWidth="20550" windowHeight="3900"/>
  </bookViews>
  <sheets>
    <sheet name="Anx 1" sheetId="4" r:id="rId1"/>
    <sheet name="Anx 2 &amp; Anx 3" sheetId="5" r:id="rId2"/>
    <sheet name="Anx 4" sheetId="7" r:id="rId3"/>
    <sheet name="Anx 5" sheetId="6" r:id="rId4"/>
    <sheet name="Anx 6" sheetId="8" r:id="rId5"/>
    <sheet name="Anx 7" sheetId="9" r:id="rId6"/>
    <sheet name="Anx 8" sheetId="10" r:id="rId7"/>
    <sheet name="Anx 8 contd.." sheetId="11" r:id="rId8"/>
    <sheet name="Anx 9" sheetId="23" r:id="rId9"/>
    <sheet name="Anx 9A" sheetId="12" r:id="rId10"/>
    <sheet name="Anx 30" sheetId="13" r:id="rId11"/>
    <sheet name="Anx 31 - SHG Commercial Bks" sheetId="24" r:id="rId12"/>
    <sheet name="Anx 31 - SHG RRBs" sheetId="25" r:id="rId13"/>
    <sheet name="Anx 31 - SHG COOPs" sheetId="26" r:id="rId14"/>
    <sheet name="Anx 31 - SHG ALL BKS" sheetId="27" r:id="rId15"/>
    <sheet name="Anx 32" sheetId="15" r:id="rId16"/>
    <sheet name="Anx 33" sheetId="16" r:id="rId17"/>
    <sheet name="Anx 34" sheetId="17" r:id="rId18"/>
    <sheet name="Anx 35" sheetId="18" r:id="rId19"/>
    <sheet name="Anx 36" sheetId="19" r:id="rId20"/>
    <sheet name="Anx 37" sheetId="20" r:id="rId21"/>
    <sheet name="Anx 37 contd.." sheetId="21" r:id="rId22"/>
    <sheet name="Anx 38" sheetId="22" r:id="rId23"/>
  </sheets>
  <externalReferences>
    <externalReference r:id="rId24"/>
    <externalReference r:id="rId25"/>
    <externalReference r:id="rId26"/>
  </externalReferences>
  <definedNames>
    <definedName name="\P" localSheetId="10">'[1]For-data-entry'!#REF!</definedName>
    <definedName name="\P" localSheetId="15">'[1]For-data-entry'!#REF!</definedName>
    <definedName name="\P" localSheetId="17">'[1]For-data-entry'!#REF!</definedName>
    <definedName name="\P" localSheetId="22">#REF!</definedName>
    <definedName name="\P" localSheetId="2">#REF!</definedName>
    <definedName name="\P" localSheetId="3">'[1]For-data-entry'!#REF!</definedName>
    <definedName name="\P" localSheetId="9">#REF!</definedName>
    <definedName name="\P">'[2]For-data-entry'!#REF!</definedName>
    <definedName name="_xlnm.Print_Area" localSheetId="19">'Anx 36'!$A$1:$N$63</definedName>
    <definedName name="_xlnm.Print_Area" localSheetId="2">'Anx 4'!$A$1:$V$70</definedName>
    <definedName name="_xlnm.Print_Titles" localSheetId="19">'Anx 36'!$2:$4</definedName>
  </definedNames>
  <calcPr calcId="124519"/>
</workbook>
</file>

<file path=xl/calcChain.xml><?xml version="1.0" encoding="utf-8"?>
<calcChain xmlns="http://schemas.openxmlformats.org/spreadsheetml/2006/main">
  <c r="C11" i="22"/>
  <c r="C59" s="1"/>
  <c r="D11"/>
  <c r="D59" s="1"/>
  <c r="E11"/>
  <c r="F11"/>
  <c r="G11"/>
  <c r="G59" s="1"/>
  <c r="H11"/>
  <c r="H59" s="1"/>
  <c r="I11"/>
  <c r="J11"/>
  <c r="K11"/>
  <c r="K59" s="1"/>
  <c r="C30"/>
  <c r="D30"/>
  <c r="E30"/>
  <c r="E57" s="1"/>
  <c r="F30"/>
  <c r="F57" s="1"/>
  <c r="G30"/>
  <c r="H30"/>
  <c r="I30"/>
  <c r="I57" s="1"/>
  <c r="J30"/>
  <c r="J57" s="1"/>
  <c r="K30"/>
  <c r="C50"/>
  <c r="D50"/>
  <c r="E50"/>
  <c r="E59" s="1"/>
  <c r="F50"/>
  <c r="G50"/>
  <c r="H50"/>
  <c r="I50"/>
  <c r="I59" s="1"/>
  <c r="J50"/>
  <c r="K50"/>
  <c r="C55"/>
  <c r="D55"/>
  <c r="D57" s="1"/>
  <c r="E55"/>
  <c r="F55"/>
  <c r="G55"/>
  <c r="H55"/>
  <c r="H68" s="1"/>
  <c r="I55"/>
  <c r="J55"/>
  <c r="K55"/>
  <c r="C57"/>
  <c r="G57"/>
  <c r="K57"/>
  <c r="F59"/>
  <c r="J59"/>
  <c r="C65"/>
  <c r="D65"/>
  <c r="E65"/>
  <c r="F65"/>
  <c r="G65"/>
  <c r="H65"/>
  <c r="I65"/>
  <c r="J65"/>
  <c r="K65"/>
  <c r="C67"/>
  <c r="D67"/>
  <c r="E67"/>
  <c r="F67"/>
  <c r="G67"/>
  <c r="H67"/>
  <c r="I67"/>
  <c r="J67"/>
  <c r="K67"/>
  <c r="C68"/>
  <c r="G68"/>
  <c r="K68"/>
  <c r="C13" i="21"/>
  <c r="D13"/>
  <c r="E13"/>
  <c r="C31"/>
  <c r="D31"/>
  <c r="D57" s="1"/>
  <c r="D67" s="1"/>
  <c r="E31"/>
  <c r="C50"/>
  <c r="C57" s="1"/>
  <c r="C67" s="1"/>
  <c r="D50"/>
  <c r="E50"/>
  <c r="C56"/>
  <c r="D56"/>
  <c r="E56"/>
  <c r="E57"/>
  <c r="E67" s="1"/>
  <c r="C63"/>
  <c r="D63"/>
  <c r="E63"/>
  <c r="C66"/>
  <c r="D66"/>
  <c r="E66"/>
  <c r="C13" i="20"/>
  <c r="D13"/>
  <c r="E13"/>
  <c r="F13"/>
  <c r="G13"/>
  <c r="H13"/>
  <c r="I13"/>
  <c r="J13"/>
  <c r="C31"/>
  <c r="D31"/>
  <c r="E31"/>
  <c r="F31"/>
  <c r="G31"/>
  <c r="H31"/>
  <c r="I31"/>
  <c r="J31"/>
  <c r="C50"/>
  <c r="D50"/>
  <c r="E50"/>
  <c r="F50"/>
  <c r="G50"/>
  <c r="H50"/>
  <c r="I50"/>
  <c r="J50"/>
  <c r="C56"/>
  <c r="D56"/>
  <c r="E56"/>
  <c r="F56"/>
  <c r="G56"/>
  <c r="H56"/>
  <c r="I56"/>
  <c r="J56"/>
  <c r="C57"/>
  <c r="D57"/>
  <c r="E57"/>
  <c r="F57"/>
  <c r="G57"/>
  <c r="H57"/>
  <c r="I57"/>
  <c r="J57"/>
  <c r="C63"/>
  <c r="D63"/>
  <c r="E63"/>
  <c r="F63"/>
  <c r="G63"/>
  <c r="H63"/>
  <c r="I63"/>
  <c r="J63"/>
  <c r="C66"/>
  <c r="D66"/>
  <c r="E66"/>
  <c r="F66"/>
  <c r="G66"/>
  <c r="H66"/>
  <c r="I66"/>
  <c r="J66"/>
  <c r="C67"/>
  <c r="D67"/>
  <c r="E67"/>
  <c r="F67"/>
  <c r="G67"/>
  <c r="H67"/>
  <c r="I67"/>
  <c r="J67"/>
  <c r="C5" i="19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13" i="18"/>
  <c r="D13"/>
  <c r="E13"/>
  <c r="F13"/>
  <c r="G13"/>
  <c r="H13"/>
  <c r="I13"/>
  <c r="J13"/>
  <c r="K13"/>
  <c r="L13"/>
  <c r="M13"/>
  <c r="N13"/>
  <c r="C31"/>
  <c r="D31"/>
  <c r="E31"/>
  <c r="F31"/>
  <c r="G31"/>
  <c r="H31"/>
  <c r="I31"/>
  <c r="J31"/>
  <c r="K31"/>
  <c r="L31"/>
  <c r="M31"/>
  <c r="N31"/>
  <c r="C50"/>
  <c r="D50"/>
  <c r="E50"/>
  <c r="F50"/>
  <c r="G50"/>
  <c r="H50"/>
  <c r="I50"/>
  <c r="J50"/>
  <c r="K50"/>
  <c r="L50"/>
  <c r="M50"/>
  <c r="N50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62"/>
  <c r="D62"/>
  <c r="E62"/>
  <c r="F62"/>
  <c r="G62"/>
  <c r="H62"/>
  <c r="I62"/>
  <c r="J62"/>
  <c r="K62"/>
  <c r="L62"/>
  <c r="M62"/>
  <c r="N62"/>
  <c r="C65"/>
  <c r="D65"/>
  <c r="E65"/>
  <c r="F65"/>
  <c r="G65"/>
  <c r="H65"/>
  <c r="I65"/>
  <c r="J65"/>
  <c r="K65"/>
  <c r="L65"/>
  <c r="M65"/>
  <c r="N65"/>
  <c r="D68" i="22" l="1"/>
  <c r="H57"/>
  <c r="I68"/>
  <c r="E68"/>
  <c r="J68"/>
  <c r="F68"/>
  <c r="B7" i="17"/>
  <c r="D7"/>
  <c r="E7"/>
  <c r="F7"/>
  <c r="G7"/>
  <c r="H7"/>
  <c r="B8"/>
  <c r="D8"/>
  <c r="E8"/>
  <c r="F8"/>
  <c r="G8"/>
  <c r="H8"/>
  <c r="B9"/>
  <c r="D9"/>
  <c r="E9"/>
  <c r="F9"/>
  <c r="G9"/>
  <c r="H9"/>
  <c r="B10"/>
  <c r="D10"/>
  <c r="E10"/>
  <c r="F10"/>
  <c r="G10"/>
  <c r="H10"/>
  <c r="B11"/>
  <c r="D11"/>
  <c r="E11"/>
  <c r="F11"/>
  <c r="G11"/>
  <c r="H11"/>
  <c r="D12"/>
  <c r="E12"/>
  <c r="F12"/>
  <c r="G12"/>
  <c r="H12"/>
  <c r="B17"/>
  <c r="D17"/>
  <c r="E17"/>
  <c r="F17"/>
  <c r="G17"/>
  <c r="H17"/>
  <c r="B18"/>
  <c r="D18"/>
  <c r="E18"/>
  <c r="F18"/>
  <c r="G18"/>
  <c r="H18"/>
  <c r="B19"/>
  <c r="D19"/>
  <c r="E19"/>
  <c r="F19"/>
  <c r="G19"/>
  <c r="H19"/>
  <c r="B20"/>
  <c r="D20"/>
  <c r="E20"/>
  <c r="F20"/>
  <c r="G20"/>
  <c r="H20"/>
  <c r="B21"/>
  <c r="D21"/>
  <c r="E21"/>
  <c r="F21"/>
  <c r="G21"/>
  <c r="H21"/>
  <c r="B22"/>
  <c r="D22"/>
  <c r="E22"/>
  <c r="F22"/>
  <c r="G22"/>
  <c r="H22"/>
  <c r="B23"/>
  <c r="D23"/>
  <c r="E23"/>
  <c r="F23"/>
  <c r="G23"/>
  <c r="H23"/>
  <c r="B24"/>
  <c r="D24"/>
  <c r="E24"/>
  <c r="F24"/>
  <c r="G24"/>
  <c r="H24"/>
  <c r="B25"/>
  <c r="D25"/>
  <c r="E25"/>
  <c r="F25"/>
  <c r="G25"/>
  <c r="H25"/>
  <c r="B26"/>
  <c r="D26"/>
  <c r="E26"/>
  <c r="F26"/>
  <c r="G26"/>
  <c r="H26"/>
  <c r="B27"/>
  <c r="D27"/>
  <c r="E27"/>
  <c r="F27"/>
  <c r="G27"/>
  <c r="H27"/>
  <c r="B28"/>
  <c r="D28"/>
  <c r="E28"/>
  <c r="F28"/>
  <c r="G28"/>
  <c r="H28"/>
  <c r="B29"/>
  <c r="D29"/>
  <c r="E29"/>
  <c r="F29"/>
  <c r="G29"/>
  <c r="H29"/>
  <c r="B30"/>
  <c r="D30"/>
  <c r="E30"/>
  <c r="F30"/>
  <c r="G30"/>
  <c r="H30"/>
  <c r="B31"/>
  <c r="D31"/>
  <c r="E31"/>
  <c r="F31"/>
  <c r="G31"/>
  <c r="H31"/>
  <c r="B32"/>
  <c r="D32"/>
  <c r="E32"/>
  <c r="F32"/>
  <c r="G32"/>
  <c r="H32"/>
  <c r="D33"/>
  <c r="E33"/>
  <c r="F33"/>
  <c r="G33"/>
  <c r="H33"/>
  <c r="B42"/>
  <c r="D42"/>
  <c r="E42"/>
  <c r="F42"/>
  <c r="G42"/>
  <c r="H42"/>
  <c r="B43"/>
  <c r="D43"/>
  <c r="E43"/>
  <c r="F43"/>
  <c r="G43"/>
  <c r="H43"/>
  <c r="B44"/>
  <c r="D44"/>
  <c r="E44"/>
  <c r="F44"/>
  <c r="G44"/>
  <c r="H44"/>
  <c r="B45"/>
  <c r="D45"/>
  <c r="E45"/>
  <c r="F45"/>
  <c r="G45"/>
  <c r="H45"/>
  <c r="B46"/>
  <c r="D46"/>
  <c r="E46"/>
  <c r="F46"/>
  <c r="G46"/>
  <c r="H46"/>
  <c r="B47"/>
  <c r="D47"/>
  <c r="E47"/>
  <c r="F47"/>
  <c r="G47"/>
  <c r="H47"/>
  <c r="B48"/>
  <c r="D48"/>
  <c r="E48"/>
  <c r="F48"/>
  <c r="G48"/>
  <c r="H48"/>
  <c r="B49"/>
  <c r="D49"/>
  <c r="E49"/>
  <c r="F49"/>
  <c r="G49"/>
  <c r="H49"/>
  <c r="B50"/>
  <c r="D50"/>
  <c r="E50"/>
  <c r="F50"/>
  <c r="G50"/>
  <c r="H50"/>
  <c r="B51"/>
  <c r="D51"/>
  <c r="E51"/>
  <c r="F51"/>
  <c r="G51"/>
  <c r="H51"/>
  <c r="B52"/>
  <c r="D52"/>
  <c r="E52"/>
  <c r="F52"/>
  <c r="G52"/>
  <c r="H52"/>
  <c r="B53"/>
  <c r="D53"/>
  <c r="E53"/>
  <c r="F53"/>
  <c r="G53"/>
  <c r="H53"/>
  <c r="B54"/>
  <c r="D54"/>
  <c r="E54"/>
  <c r="F54"/>
  <c r="G54"/>
  <c r="H54"/>
  <c r="B55"/>
  <c r="D55"/>
  <c r="E55"/>
  <c r="F55"/>
  <c r="G55"/>
  <c r="H55"/>
  <c r="B56"/>
  <c r="D56"/>
  <c r="E56"/>
  <c r="F56"/>
  <c r="G56"/>
  <c r="H56"/>
  <c r="B57"/>
  <c r="D57"/>
  <c r="E57"/>
  <c r="F57"/>
  <c r="G57"/>
  <c r="H57"/>
  <c r="B58"/>
  <c r="D58"/>
  <c r="E58"/>
  <c r="F58"/>
  <c r="G58"/>
  <c r="H58"/>
  <c r="D59"/>
  <c r="E59"/>
  <c r="F59"/>
  <c r="G59"/>
  <c r="H59"/>
  <c r="B61"/>
  <c r="D61"/>
  <c r="E61"/>
  <c r="F61"/>
  <c r="G61"/>
  <c r="H61"/>
  <c r="B62"/>
  <c r="D62"/>
  <c r="E62"/>
  <c r="F62"/>
  <c r="G62"/>
  <c r="H62"/>
  <c r="B63"/>
  <c r="D63"/>
  <c r="E63"/>
  <c r="F63"/>
  <c r="G63"/>
  <c r="H63"/>
  <c r="D64"/>
  <c r="E64"/>
  <c r="F64"/>
  <c r="G64"/>
  <c r="H64"/>
  <c r="D65"/>
  <c r="E65"/>
  <c r="F65"/>
  <c r="G65"/>
  <c r="H65"/>
  <c r="D66"/>
  <c r="E66"/>
  <c r="F66"/>
  <c r="G66"/>
  <c r="H66"/>
  <c r="B68"/>
  <c r="D68"/>
  <c r="E68"/>
  <c r="F68"/>
  <c r="G68"/>
  <c r="H68"/>
  <c r="B69"/>
  <c r="D69"/>
  <c r="E69"/>
  <c r="F69"/>
  <c r="G69"/>
  <c r="H69"/>
  <c r="B70"/>
  <c r="D70"/>
  <c r="E70"/>
  <c r="F70"/>
  <c r="G70"/>
  <c r="H70"/>
  <c r="D71"/>
  <c r="E71"/>
  <c r="F71"/>
  <c r="G71"/>
  <c r="H71"/>
  <c r="B72"/>
  <c r="D72"/>
  <c r="E72"/>
  <c r="F72"/>
  <c r="G72"/>
  <c r="H72"/>
  <c r="D73"/>
  <c r="E73"/>
  <c r="F73"/>
  <c r="G73"/>
  <c r="H73"/>
  <c r="D74"/>
  <c r="E74"/>
  <c r="F74"/>
  <c r="G74"/>
  <c r="H74"/>
  <c r="E4" i="16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C34"/>
  <c r="D34"/>
  <c r="E34" s="1"/>
  <c r="B5" i="15" l="1"/>
  <c r="C5"/>
  <c r="D5"/>
  <c r="E5"/>
  <c r="F5"/>
  <c r="G5"/>
  <c r="H5"/>
  <c r="I5"/>
  <c r="J5"/>
  <c r="K5"/>
  <c r="L5"/>
  <c r="M5"/>
  <c r="B6"/>
  <c r="C6"/>
  <c r="D6"/>
  <c r="E6"/>
  <c r="F6"/>
  <c r="G6"/>
  <c r="H6"/>
  <c r="I6"/>
  <c r="J6"/>
  <c r="K6"/>
  <c r="L6"/>
  <c r="M6"/>
  <c r="B7"/>
  <c r="C7"/>
  <c r="D7"/>
  <c r="E7"/>
  <c r="F7"/>
  <c r="G7"/>
  <c r="H7"/>
  <c r="I7"/>
  <c r="J7"/>
  <c r="K7"/>
  <c r="L7"/>
  <c r="M7"/>
  <c r="B8"/>
  <c r="C8"/>
  <c r="D8"/>
  <c r="E8"/>
  <c r="F8"/>
  <c r="G8"/>
  <c r="H8"/>
  <c r="I8"/>
  <c r="J8"/>
  <c r="K8"/>
  <c r="L8"/>
  <c r="M8"/>
  <c r="B9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B12"/>
  <c r="C12"/>
  <c r="D12"/>
  <c r="E12"/>
  <c r="F12"/>
  <c r="G12"/>
  <c r="H12"/>
  <c r="I12"/>
  <c r="J12"/>
  <c r="K12"/>
  <c r="L12"/>
  <c r="M12"/>
  <c r="B13"/>
  <c r="C13"/>
  <c r="D13"/>
  <c r="E13"/>
  <c r="F13"/>
  <c r="G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  <c r="B16"/>
  <c r="C16"/>
  <c r="D16"/>
  <c r="E16"/>
  <c r="F16"/>
  <c r="G16"/>
  <c r="H16"/>
  <c r="I16"/>
  <c r="J16"/>
  <c r="K16"/>
  <c r="L16"/>
  <c r="M16"/>
  <c r="B17"/>
  <c r="C17"/>
  <c r="D17"/>
  <c r="E17"/>
  <c r="F17"/>
  <c r="G17"/>
  <c r="H17"/>
  <c r="I17"/>
  <c r="J17"/>
  <c r="K17"/>
  <c r="L17"/>
  <c r="M17"/>
  <c r="B18"/>
  <c r="C18"/>
  <c r="D18"/>
  <c r="E18"/>
  <c r="F18"/>
  <c r="G18"/>
  <c r="H18"/>
  <c r="I18"/>
  <c r="J18"/>
  <c r="K18"/>
  <c r="L18"/>
  <c r="M18"/>
  <c r="B19"/>
  <c r="C19"/>
  <c r="D19"/>
  <c r="E19"/>
  <c r="F19"/>
  <c r="G19"/>
  <c r="H19"/>
  <c r="I19"/>
  <c r="J19"/>
  <c r="K19"/>
  <c r="L19"/>
  <c r="M19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L22"/>
  <c r="M22"/>
  <c r="B23"/>
  <c r="C23"/>
  <c r="D23"/>
  <c r="E23"/>
  <c r="F23"/>
  <c r="G23"/>
  <c r="H23"/>
  <c r="I23"/>
  <c r="J23"/>
  <c r="K23"/>
  <c r="L23"/>
  <c r="M23"/>
  <c r="B24"/>
  <c r="C24"/>
  <c r="D24"/>
  <c r="E24"/>
  <c r="F24"/>
  <c r="G24"/>
  <c r="H24"/>
  <c r="I24"/>
  <c r="J24"/>
  <c r="K24"/>
  <c r="L24"/>
  <c r="M24"/>
  <c r="B25"/>
  <c r="C25"/>
  <c r="D25"/>
  <c r="E25"/>
  <c r="F25"/>
  <c r="G25"/>
  <c r="H25"/>
  <c r="I25"/>
  <c r="J25"/>
  <c r="K25"/>
  <c r="L25"/>
  <c r="M25"/>
  <c r="B26"/>
  <c r="C26"/>
  <c r="D26"/>
  <c r="E26"/>
  <c r="F26"/>
  <c r="G26"/>
  <c r="H26"/>
  <c r="I26"/>
  <c r="J26"/>
  <c r="K26"/>
  <c r="L26"/>
  <c r="M26"/>
  <c r="B27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2"/>
  <c r="C32"/>
  <c r="D32"/>
  <c r="E32"/>
  <c r="F32"/>
  <c r="G32"/>
  <c r="H32"/>
  <c r="I32"/>
  <c r="J32"/>
  <c r="K32"/>
  <c r="L32"/>
  <c r="M32"/>
  <c r="B33"/>
  <c r="C33"/>
  <c r="D33"/>
  <c r="E33"/>
  <c r="F33"/>
  <c r="G33"/>
  <c r="H33"/>
  <c r="I33"/>
  <c r="J33"/>
  <c r="K33"/>
  <c r="L33"/>
  <c r="M33"/>
  <c r="B34"/>
  <c r="C34"/>
  <c r="D34"/>
  <c r="E34"/>
  <c r="F34"/>
  <c r="G34"/>
  <c r="H34"/>
  <c r="I34"/>
  <c r="J34"/>
  <c r="K34"/>
  <c r="L34"/>
  <c r="M34"/>
  <c r="B35"/>
  <c r="C35"/>
  <c r="D35"/>
  <c r="E35"/>
  <c r="F35"/>
  <c r="G35"/>
  <c r="H35"/>
  <c r="I35"/>
  <c r="J35"/>
  <c r="K35"/>
  <c r="L35"/>
  <c r="M35"/>
  <c r="B36"/>
  <c r="C36"/>
  <c r="D36"/>
  <c r="E36"/>
  <c r="F36"/>
  <c r="G36"/>
  <c r="H36"/>
  <c r="I36"/>
  <c r="J36"/>
  <c r="K36"/>
  <c r="L36"/>
  <c r="M36"/>
  <c r="B37"/>
  <c r="C37"/>
  <c r="D37"/>
  <c r="E37"/>
  <c r="F37"/>
  <c r="G37"/>
  <c r="H37"/>
  <c r="I37"/>
  <c r="J37"/>
  <c r="K37"/>
  <c r="L37"/>
  <c r="M37"/>
  <c r="B38"/>
  <c r="C38"/>
  <c r="D38"/>
  <c r="E38"/>
  <c r="F38"/>
  <c r="G38"/>
  <c r="H38"/>
  <c r="I38"/>
  <c r="J38"/>
  <c r="K38"/>
  <c r="L38"/>
  <c r="M38"/>
  <c r="B39"/>
  <c r="C39"/>
  <c r="D39"/>
  <c r="E39"/>
  <c r="F39"/>
  <c r="G39"/>
  <c r="H39"/>
  <c r="I39"/>
  <c r="J39"/>
  <c r="K39"/>
  <c r="L39"/>
  <c r="M39"/>
  <c r="B40"/>
  <c r="C40"/>
  <c r="D40"/>
  <c r="E40"/>
  <c r="F40"/>
  <c r="G40"/>
  <c r="H40"/>
  <c r="I40"/>
  <c r="J40"/>
  <c r="K40"/>
  <c r="L40"/>
  <c r="M40"/>
  <c r="B41"/>
  <c r="C41"/>
  <c r="D41"/>
  <c r="E41"/>
  <c r="F41"/>
  <c r="G41"/>
  <c r="H41"/>
  <c r="I41"/>
  <c r="J41"/>
  <c r="K41"/>
  <c r="L41"/>
  <c r="M41"/>
  <c r="B42"/>
  <c r="C42"/>
  <c r="D42"/>
  <c r="E42"/>
  <c r="F42"/>
  <c r="G42"/>
  <c r="H42"/>
  <c r="I42"/>
  <c r="J42"/>
  <c r="K42"/>
  <c r="L42"/>
  <c r="M42"/>
  <c r="B43"/>
  <c r="C43"/>
  <c r="D43"/>
  <c r="E43"/>
  <c r="F43"/>
  <c r="G43"/>
  <c r="H43"/>
  <c r="I43"/>
  <c r="J43"/>
  <c r="K43"/>
  <c r="L43"/>
  <c r="M43"/>
  <c r="B44"/>
  <c r="C44"/>
  <c r="D44"/>
  <c r="E44"/>
  <c r="F44"/>
  <c r="G44"/>
  <c r="H44"/>
  <c r="I44"/>
  <c r="J44"/>
  <c r="K44"/>
  <c r="L44"/>
  <c r="M44"/>
  <c r="B45"/>
  <c r="C45"/>
  <c r="D45"/>
  <c r="E45"/>
  <c r="F45"/>
  <c r="G45"/>
  <c r="H45"/>
  <c r="I45"/>
  <c r="J45"/>
  <c r="K45"/>
  <c r="L45"/>
  <c r="M45"/>
  <c r="B46"/>
  <c r="C46"/>
  <c r="D46"/>
  <c r="E46"/>
  <c r="F46"/>
  <c r="G46"/>
  <c r="H46"/>
  <c r="I46"/>
  <c r="J46"/>
  <c r="K46"/>
  <c r="L46"/>
  <c r="M46"/>
  <c r="C47"/>
  <c r="D47"/>
  <c r="E47"/>
  <c r="F47"/>
  <c r="G47"/>
  <c r="H47"/>
  <c r="I47"/>
  <c r="J47"/>
  <c r="K47"/>
  <c r="L47"/>
  <c r="M47"/>
  <c r="B49"/>
  <c r="C49"/>
  <c r="D49"/>
  <c r="E49"/>
  <c r="F49"/>
  <c r="G49"/>
  <c r="H49"/>
  <c r="I49"/>
  <c r="J49"/>
  <c r="K49"/>
  <c r="L49"/>
  <c r="M49"/>
  <c r="B50"/>
  <c r="C50"/>
  <c r="D50"/>
  <c r="E50"/>
  <c r="F50"/>
  <c r="G50"/>
  <c r="H50"/>
  <c r="I50"/>
  <c r="J50"/>
  <c r="K50"/>
  <c r="L50"/>
  <c r="M50"/>
  <c r="B51"/>
  <c r="C51"/>
  <c r="D51"/>
  <c r="E51"/>
  <c r="F51"/>
  <c r="G51"/>
  <c r="H51"/>
  <c r="I51"/>
  <c r="J51"/>
  <c r="K51"/>
  <c r="L51"/>
  <c r="M51"/>
  <c r="C52"/>
  <c r="D52"/>
  <c r="E52"/>
  <c r="F52"/>
  <c r="G52"/>
  <c r="H52"/>
  <c r="I52"/>
  <c r="J52"/>
  <c r="K52"/>
  <c r="L52"/>
  <c r="M52"/>
  <c r="C53"/>
  <c r="D53"/>
  <c r="E53"/>
  <c r="F53"/>
  <c r="G53"/>
  <c r="H53"/>
  <c r="I53"/>
  <c r="J53"/>
  <c r="K53"/>
  <c r="L53"/>
  <c r="M53"/>
  <c r="C54"/>
  <c r="D54"/>
  <c r="E54"/>
  <c r="F54"/>
  <c r="G54"/>
  <c r="H54"/>
  <c r="I54"/>
  <c r="J54"/>
  <c r="K54"/>
  <c r="L54"/>
  <c r="M54"/>
  <c r="B56"/>
  <c r="C56"/>
  <c r="D56"/>
  <c r="E56"/>
  <c r="F56"/>
  <c r="G56"/>
  <c r="H56"/>
  <c r="I56"/>
  <c r="J56"/>
  <c r="K56"/>
  <c r="L56"/>
  <c r="M56"/>
  <c r="B57"/>
  <c r="C57"/>
  <c r="D57"/>
  <c r="E57"/>
  <c r="F57"/>
  <c r="G57"/>
  <c r="H57"/>
  <c r="I57"/>
  <c r="J57"/>
  <c r="K57"/>
  <c r="L57"/>
  <c r="M57"/>
  <c r="B58"/>
  <c r="C58"/>
  <c r="D58"/>
  <c r="E58"/>
  <c r="F58"/>
  <c r="G58"/>
  <c r="H58"/>
  <c r="I58"/>
  <c r="J58"/>
  <c r="K58"/>
  <c r="L58"/>
  <c r="M58"/>
  <c r="C59"/>
  <c r="D59"/>
  <c r="E59"/>
  <c r="F59"/>
  <c r="G59"/>
  <c r="H59"/>
  <c r="I59"/>
  <c r="J59"/>
  <c r="K59"/>
  <c r="L59"/>
  <c r="M59"/>
  <c r="B60"/>
  <c r="C60"/>
  <c r="D60"/>
  <c r="E60"/>
  <c r="F60"/>
  <c r="G60"/>
  <c r="H60"/>
  <c r="I60"/>
  <c r="J60"/>
  <c r="K60"/>
  <c r="L60"/>
  <c r="M60"/>
  <c r="C61"/>
  <c r="D61"/>
  <c r="E61"/>
  <c r="F61"/>
  <c r="G61"/>
  <c r="H61"/>
  <c r="I61"/>
  <c r="J61"/>
  <c r="K61"/>
  <c r="L61"/>
  <c r="M61"/>
  <c r="C62"/>
  <c r="D62"/>
  <c r="E62"/>
  <c r="F62"/>
  <c r="G62"/>
  <c r="H62"/>
  <c r="I62"/>
  <c r="J62"/>
  <c r="K62"/>
  <c r="L62"/>
  <c r="M62"/>
  <c r="B9" i="13" l="1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C14"/>
  <c r="D14"/>
  <c r="E14"/>
  <c r="F14"/>
  <c r="G14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C32"/>
  <c r="D32"/>
  <c r="E32"/>
  <c r="F32"/>
  <c r="G32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C51"/>
  <c r="D51"/>
  <c r="E51"/>
  <c r="F51"/>
  <c r="G51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C63"/>
  <c r="D63"/>
  <c r="E63"/>
  <c r="F63"/>
  <c r="G63"/>
  <c r="B64"/>
  <c r="C64"/>
  <c r="D64"/>
  <c r="E64"/>
  <c r="F64"/>
  <c r="G64"/>
  <c r="C65"/>
  <c r="D65"/>
  <c r="E65"/>
  <c r="F65"/>
  <c r="G65"/>
  <c r="C66"/>
  <c r="D66"/>
  <c r="E66"/>
  <c r="F66"/>
  <c r="G66"/>
  <c r="AB9" i="12" l="1"/>
  <c r="AB14" s="1"/>
  <c r="AC9"/>
  <c r="AB10"/>
  <c r="AC10"/>
  <c r="AB11"/>
  <c r="AC11"/>
  <c r="AB12"/>
  <c r="AC12"/>
  <c r="AB13"/>
  <c r="AC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C14"/>
  <c r="AB16"/>
  <c r="AB32" s="1"/>
  <c r="AC16"/>
  <c r="AB17"/>
  <c r="AC17"/>
  <c r="AC32" s="1"/>
  <c r="AC65" s="1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C32"/>
  <c r="C65" s="1"/>
  <c r="C66" s="1"/>
  <c r="C74" s="1"/>
  <c r="D32"/>
  <c r="E32"/>
  <c r="F32"/>
  <c r="F65" s="1"/>
  <c r="F66" s="1"/>
  <c r="F74" s="1"/>
  <c r="G32"/>
  <c r="G65" s="1"/>
  <c r="G66" s="1"/>
  <c r="G74" s="1"/>
  <c r="H32"/>
  <c r="I32"/>
  <c r="J32"/>
  <c r="J65" s="1"/>
  <c r="J66" s="1"/>
  <c r="J74" s="1"/>
  <c r="K32"/>
  <c r="K65" s="1"/>
  <c r="K66" s="1"/>
  <c r="K74" s="1"/>
  <c r="L32"/>
  <c r="M32"/>
  <c r="N32"/>
  <c r="N65" s="1"/>
  <c r="N66" s="1"/>
  <c r="N74" s="1"/>
  <c r="O32"/>
  <c r="O65" s="1"/>
  <c r="O66" s="1"/>
  <c r="O74" s="1"/>
  <c r="P32"/>
  <c r="Q32"/>
  <c r="R32"/>
  <c r="R65" s="1"/>
  <c r="R66" s="1"/>
  <c r="R74" s="1"/>
  <c r="S32"/>
  <c r="S65" s="1"/>
  <c r="S66" s="1"/>
  <c r="S74" s="1"/>
  <c r="T32"/>
  <c r="U32"/>
  <c r="V32"/>
  <c r="V65" s="1"/>
  <c r="V66" s="1"/>
  <c r="V74" s="1"/>
  <c r="W32"/>
  <c r="W65" s="1"/>
  <c r="W66" s="1"/>
  <c r="W74" s="1"/>
  <c r="X32"/>
  <c r="Y32"/>
  <c r="Z32"/>
  <c r="Z65" s="1"/>
  <c r="Z66" s="1"/>
  <c r="Z74" s="1"/>
  <c r="AA32"/>
  <c r="AA65" s="1"/>
  <c r="AA66" s="1"/>
  <c r="AA74" s="1"/>
  <c r="AB42"/>
  <c r="AB59" s="1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C59"/>
  <c r="AB61"/>
  <c r="AC61"/>
  <c r="AB62"/>
  <c r="AC62"/>
  <c r="AC64" s="1"/>
  <c r="AB63"/>
  <c r="AC63"/>
  <c r="C64"/>
  <c r="D64"/>
  <c r="D66" s="1"/>
  <c r="D74" s="1"/>
  <c r="E64"/>
  <c r="F64"/>
  <c r="G64"/>
  <c r="H64"/>
  <c r="H66" s="1"/>
  <c r="H74" s="1"/>
  <c r="I64"/>
  <c r="J64"/>
  <c r="K64"/>
  <c r="L64"/>
  <c r="L66" s="1"/>
  <c r="L74" s="1"/>
  <c r="M64"/>
  <c r="N64"/>
  <c r="O64"/>
  <c r="P64"/>
  <c r="P66" s="1"/>
  <c r="P74" s="1"/>
  <c r="Q64"/>
  <c r="R64"/>
  <c r="S64"/>
  <c r="T64"/>
  <c r="T66" s="1"/>
  <c r="T74" s="1"/>
  <c r="U64"/>
  <c r="V64"/>
  <c r="W64"/>
  <c r="X64"/>
  <c r="X66" s="1"/>
  <c r="X74" s="1"/>
  <c r="Y64"/>
  <c r="Z64"/>
  <c r="AA64"/>
  <c r="AB64"/>
  <c r="D65"/>
  <c r="E65"/>
  <c r="E66" s="1"/>
  <c r="E74" s="1"/>
  <c r="H65"/>
  <c r="I65"/>
  <c r="I66" s="1"/>
  <c r="I74" s="1"/>
  <c r="L65"/>
  <c r="M65"/>
  <c r="M66" s="1"/>
  <c r="M74" s="1"/>
  <c r="P65"/>
  <c r="Q65"/>
  <c r="Q66" s="1"/>
  <c r="Q74" s="1"/>
  <c r="T65"/>
  <c r="U65"/>
  <c r="U66" s="1"/>
  <c r="U74" s="1"/>
  <c r="X65"/>
  <c r="Y65"/>
  <c r="Y66" s="1"/>
  <c r="Y74" s="1"/>
  <c r="AB68"/>
  <c r="AB71" s="1"/>
  <c r="AC68"/>
  <c r="AB69"/>
  <c r="AC69"/>
  <c r="AB70"/>
  <c r="AC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C71"/>
  <c r="AB72"/>
  <c r="AC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B65" l="1"/>
  <c r="AB66" s="1"/>
  <c r="AB74" s="1"/>
  <c r="AC66"/>
  <c r="AC74" s="1"/>
  <c r="F3" i="11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C46"/>
  <c r="D46"/>
  <c r="F46" s="1"/>
  <c r="E46"/>
  <c r="E3" i="10"/>
  <c r="H3"/>
  <c r="E4"/>
  <c r="H4"/>
  <c r="E5"/>
  <c r="H5"/>
  <c r="E6"/>
  <c r="H6"/>
  <c r="E7"/>
  <c r="H7"/>
  <c r="E8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E45"/>
  <c r="H45"/>
  <c r="C46"/>
  <c r="H46" s="1"/>
  <c r="D46"/>
  <c r="E46" s="1"/>
  <c r="G46"/>
  <c r="C25" i="9"/>
  <c r="C40" s="1"/>
  <c r="D25"/>
  <c r="E25"/>
  <c r="E40" s="1"/>
  <c r="F25"/>
  <c r="G25"/>
  <c r="G40" s="1"/>
  <c r="C30"/>
  <c r="D30"/>
  <c r="E30"/>
  <c r="F30"/>
  <c r="G30"/>
  <c r="C39"/>
  <c r="D39"/>
  <c r="E39"/>
  <c r="F39"/>
  <c r="G39"/>
  <c r="D40"/>
  <c r="F40"/>
  <c r="C12" i="7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B8" i="6"/>
  <c r="D8"/>
  <c r="E8"/>
  <c r="F8"/>
  <c r="G8"/>
  <c r="H8"/>
  <c r="I8"/>
  <c r="J8"/>
  <c r="K8"/>
  <c r="B9"/>
  <c r="D9"/>
  <c r="E9"/>
  <c r="F9"/>
  <c r="G9"/>
  <c r="H9"/>
  <c r="I9"/>
  <c r="J9"/>
  <c r="K9"/>
  <c r="B10"/>
  <c r="D10"/>
  <c r="E10"/>
  <c r="F10"/>
  <c r="G10"/>
  <c r="H10"/>
  <c r="I10"/>
  <c r="J10"/>
  <c r="K10"/>
  <c r="B11"/>
  <c r="D11"/>
  <c r="E11"/>
  <c r="F11"/>
  <c r="G11"/>
  <c r="H11"/>
  <c r="I11"/>
  <c r="J11"/>
  <c r="K11"/>
  <c r="B12"/>
  <c r="D12"/>
  <c r="E12"/>
  <c r="F12"/>
  <c r="G12"/>
  <c r="H12"/>
  <c r="I12"/>
  <c r="J12"/>
  <c r="K12"/>
  <c r="D13"/>
  <c r="E13"/>
  <c r="F13"/>
  <c r="G13"/>
  <c r="H13"/>
  <c r="I13"/>
  <c r="J13"/>
  <c r="K13"/>
  <c r="B15"/>
  <c r="D15"/>
  <c r="E15"/>
  <c r="F15"/>
  <c r="G15"/>
  <c r="H15"/>
  <c r="I15"/>
  <c r="J15"/>
  <c r="K15"/>
  <c r="B16"/>
  <c r="D16"/>
  <c r="E16"/>
  <c r="F16"/>
  <c r="G16"/>
  <c r="H16"/>
  <c r="I16"/>
  <c r="J16"/>
  <c r="K16"/>
  <c r="B17"/>
  <c r="D17"/>
  <c r="E17"/>
  <c r="F17"/>
  <c r="G17"/>
  <c r="H17"/>
  <c r="I17"/>
  <c r="J17"/>
  <c r="K17"/>
  <c r="B18"/>
  <c r="D18"/>
  <c r="E18"/>
  <c r="F18"/>
  <c r="G18"/>
  <c r="H18"/>
  <c r="I18"/>
  <c r="J18"/>
  <c r="K18"/>
  <c r="B19"/>
  <c r="D19"/>
  <c r="E19"/>
  <c r="F19"/>
  <c r="G19"/>
  <c r="H19"/>
  <c r="I19"/>
  <c r="J19"/>
  <c r="K19"/>
  <c r="B20"/>
  <c r="D20"/>
  <c r="E20"/>
  <c r="F20"/>
  <c r="G20"/>
  <c r="H20"/>
  <c r="I20"/>
  <c r="J20"/>
  <c r="K20"/>
  <c r="B21"/>
  <c r="D21"/>
  <c r="E21"/>
  <c r="F21"/>
  <c r="G21"/>
  <c r="H21"/>
  <c r="I21"/>
  <c r="J21"/>
  <c r="K21"/>
  <c r="B22"/>
  <c r="D22"/>
  <c r="E22"/>
  <c r="F22"/>
  <c r="G22"/>
  <c r="H22"/>
  <c r="I22"/>
  <c r="J22"/>
  <c r="K22"/>
  <c r="B23"/>
  <c r="D23"/>
  <c r="E23"/>
  <c r="F23"/>
  <c r="G23"/>
  <c r="H23"/>
  <c r="I23"/>
  <c r="J23"/>
  <c r="K23"/>
  <c r="B24"/>
  <c r="D24"/>
  <c r="E24"/>
  <c r="F24"/>
  <c r="G24"/>
  <c r="H24"/>
  <c r="I24"/>
  <c r="J24"/>
  <c r="K24"/>
  <c r="B25"/>
  <c r="D25"/>
  <c r="E25"/>
  <c r="F25"/>
  <c r="G25"/>
  <c r="H25"/>
  <c r="I25"/>
  <c r="J25"/>
  <c r="K25"/>
  <c r="B26"/>
  <c r="D26"/>
  <c r="E26"/>
  <c r="F26"/>
  <c r="G26"/>
  <c r="H26"/>
  <c r="I26"/>
  <c r="J26"/>
  <c r="K26"/>
  <c r="B27"/>
  <c r="D27"/>
  <c r="E27"/>
  <c r="F27"/>
  <c r="G27"/>
  <c r="H27"/>
  <c r="I27"/>
  <c r="J27"/>
  <c r="K27"/>
  <c r="B28"/>
  <c r="D28"/>
  <c r="E28"/>
  <c r="F28"/>
  <c r="G28"/>
  <c r="H28"/>
  <c r="I28"/>
  <c r="J28"/>
  <c r="K28"/>
  <c r="B29"/>
  <c r="D29"/>
  <c r="E29"/>
  <c r="F29"/>
  <c r="G29"/>
  <c r="H29"/>
  <c r="I29"/>
  <c r="J29"/>
  <c r="K29"/>
  <c r="B30"/>
  <c r="D30"/>
  <c r="E30"/>
  <c r="F30"/>
  <c r="G30"/>
  <c r="H30"/>
  <c r="I30"/>
  <c r="J30"/>
  <c r="K30"/>
  <c r="D31"/>
  <c r="E31"/>
  <c r="F31"/>
  <c r="G31"/>
  <c r="H31"/>
  <c r="I31"/>
  <c r="J31"/>
  <c r="K31"/>
  <c r="B40"/>
  <c r="D40"/>
  <c r="E40"/>
  <c r="F40"/>
  <c r="G40"/>
  <c r="H40"/>
  <c r="I40"/>
  <c r="J40"/>
  <c r="K40"/>
  <c r="B41"/>
  <c r="D41"/>
  <c r="E41"/>
  <c r="F41"/>
  <c r="G41"/>
  <c r="H41"/>
  <c r="I41"/>
  <c r="J41"/>
  <c r="K41"/>
  <c r="B42"/>
  <c r="D42"/>
  <c r="E42"/>
  <c r="F42"/>
  <c r="G42"/>
  <c r="H42"/>
  <c r="I42"/>
  <c r="J42"/>
  <c r="K42"/>
  <c r="B43"/>
  <c r="D43"/>
  <c r="E43"/>
  <c r="F43"/>
  <c r="G43"/>
  <c r="H43"/>
  <c r="I43"/>
  <c r="J43"/>
  <c r="K43"/>
  <c r="B44"/>
  <c r="D44"/>
  <c r="E44"/>
  <c r="F44"/>
  <c r="G44"/>
  <c r="H44"/>
  <c r="I44"/>
  <c r="J44"/>
  <c r="K44"/>
  <c r="B45"/>
  <c r="D45"/>
  <c r="E45"/>
  <c r="F45"/>
  <c r="G45"/>
  <c r="H45"/>
  <c r="I45"/>
  <c r="J45"/>
  <c r="K45"/>
  <c r="B46"/>
  <c r="D46"/>
  <c r="E46"/>
  <c r="F46"/>
  <c r="G46"/>
  <c r="H46"/>
  <c r="I46"/>
  <c r="J46"/>
  <c r="K46"/>
  <c r="B47"/>
  <c r="D47"/>
  <c r="E47"/>
  <c r="F47"/>
  <c r="G47"/>
  <c r="H47"/>
  <c r="I47"/>
  <c r="J47"/>
  <c r="K47"/>
  <c r="B48"/>
  <c r="D48"/>
  <c r="E48"/>
  <c r="F48"/>
  <c r="G48"/>
  <c r="H48"/>
  <c r="I48"/>
  <c r="J48"/>
  <c r="K48"/>
  <c r="B49"/>
  <c r="D49"/>
  <c r="E49"/>
  <c r="F49"/>
  <c r="G49"/>
  <c r="H49"/>
  <c r="I49"/>
  <c r="J49"/>
  <c r="K49"/>
  <c r="B50"/>
  <c r="D50"/>
  <c r="E50"/>
  <c r="F50"/>
  <c r="G50"/>
  <c r="H50"/>
  <c r="I50"/>
  <c r="J50"/>
  <c r="K50"/>
  <c r="B51"/>
  <c r="D51"/>
  <c r="E51"/>
  <c r="F51"/>
  <c r="G51"/>
  <c r="H51"/>
  <c r="I51"/>
  <c r="J51"/>
  <c r="K51"/>
  <c r="B52"/>
  <c r="D52"/>
  <c r="E52"/>
  <c r="F52"/>
  <c r="G52"/>
  <c r="H52"/>
  <c r="I52"/>
  <c r="J52"/>
  <c r="K52"/>
  <c r="B53"/>
  <c r="D53"/>
  <c r="E53"/>
  <c r="F53"/>
  <c r="G53"/>
  <c r="H53"/>
  <c r="I53"/>
  <c r="J53"/>
  <c r="K53"/>
  <c r="B54"/>
  <c r="D54"/>
  <c r="E54"/>
  <c r="F54"/>
  <c r="G54"/>
  <c r="H54"/>
  <c r="I54"/>
  <c r="J54"/>
  <c r="K54"/>
  <c r="B55"/>
  <c r="D55"/>
  <c r="E55"/>
  <c r="F55"/>
  <c r="G55"/>
  <c r="H55"/>
  <c r="I55"/>
  <c r="J55"/>
  <c r="K55"/>
  <c r="B56"/>
  <c r="D56"/>
  <c r="E56"/>
  <c r="F56"/>
  <c r="G56"/>
  <c r="H56"/>
  <c r="I56"/>
  <c r="J56"/>
  <c r="K56"/>
  <c r="D57"/>
  <c r="E57"/>
  <c r="F57"/>
  <c r="G57"/>
  <c r="H57"/>
  <c r="I57"/>
  <c r="J57"/>
  <c r="K57"/>
  <c r="B59"/>
  <c r="D59"/>
  <c r="E59"/>
  <c r="F59"/>
  <c r="G59"/>
  <c r="H59"/>
  <c r="I59"/>
  <c r="J59"/>
  <c r="K59"/>
  <c r="B60"/>
  <c r="D60"/>
  <c r="E60"/>
  <c r="F60"/>
  <c r="G60"/>
  <c r="H60"/>
  <c r="I60"/>
  <c r="J60"/>
  <c r="K60"/>
  <c r="B61"/>
  <c r="D61"/>
  <c r="E61"/>
  <c r="F61"/>
  <c r="G61"/>
  <c r="H61"/>
  <c r="I61"/>
  <c r="J61"/>
  <c r="K61"/>
  <c r="D62"/>
  <c r="E62"/>
  <c r="F62"/>
  <c r="G62"/>
  <c r="H62"/>
  <c r="I62"/>
  <c r="J62"/>
  <c r="K62"/>
  <c r="D63"/>
  <c r="E63"/>
  <c r="F63"/>
  <c r="G63"/>
  <c r="H63"/>
  <c r="I63"/>
  <c r="J63"/>
  <c r="K63"/>
  <c r="D64"/>
  <c r="E64"/>
  <c r="F64"/>
  <c r="G64"/>
  <c r="H64"/>
  <c r="I64"/>
  <c r="J64"/>
  <c r="K64"/>
  <c r="B66"/>
  <c r="D66"/>
  <c r="E66"/>
  <c r="F66"/>
  <c r="G66"/>
  <c r="H66"/>
  <c r="I66"/>
  <c r="J66"/>
  <c r="K66"/>
  <c r="B67"/>
  <c r="D67"/>
  <c r="E67"/>
  <c r="F67"/>
  <c r="G67"/>
  <c r="H67"/>
  <c r="I67"/>
  <c r="J67"/>
  <c r="K67"/>
  <c r="B68"/>
  <c r="D68"/>
  <c r="E68"/>
  <c r="F68"/>
  <c r="G68"/>
  <c r="H68"/>
  <c r="I68"/>
  <c r="J68"/>
  <c r="K68"/>
  <c r="D69"/>
  <c r="E69"/>
  <c r="F69"/>
  <c r="G69"/>
  <c r="H69"/>
  <c r="I69"/>
  <c r="J69"/>
  <c r="K69"/>
  <c r="B70"/>
  <c r="D70"/>
  <c r="E70"/>
  <c r="F70"/>
  <c r="G70"/>
  <c r="H70"/>
  <c r="I70"/>
  <c r="J70"/>
  <c r="K70"/>
  <c r="D71"/>
  <c r="E71"/>
  <c r="F71"/>
  <c r="G71"/>
  <c r="H71"/>
  <c r="I71"/>
  <c r="J71"/>
  <c r="K71"/>
  <c r="D72"/>
  <c r="E72"/>
  <c r="F72"/>
  <c r="G72"/>
  <c r="H72"/>
  <c r="I72"/>
  <c r="J72"/>
  <c r="K72"/>
  <c r="B7" i="5" l="1"/>
  <c r="O7" s="1"/>
  <c r="D7"/>
  <c r="E7"/>
  <c r="F7"/>
  <c r="G7"/>
  <c r="H7"/>
  <c r="I7"/>
  <c r="J7"/>
  <c r="K7"/>
  <c r="L7"/>
  <c r="M7"/>
  <c r="P7"/>
  <c r="Q7"/>
  <c r="R7"/>
  <c r="S7"/>
  <c r="T7"/>
  <c r="U7"/>
  <c r="V7"/>
  <c r="W7"/>
  <c r="X7"/>
  <c r="Y7"/>
  <c r="B8"/>
  <c r="D8"/>
  <c r="E8"/>
  <c r="F8"/>
  <c r="G8"/>
  <c r="H8"/>
  <c r="I8"/>
  <c r="J8"/>
  <c r="K8"/>
  <c r="L8"/>
  <c r="M8"/>
  <c r="O8"/>
  <c r="P8"/>
  <c r="Q8"/>
  <c r="R8"/>
  <c r="S8"/>
  <c r="T8"/>
  <c r="U8"/>
  <c r="V8"/>
  <c r="W8"/>
  <c r="X8"/>
  <c r="Y8"/>
  <c r="B9"/>
  <c r="O9" s="1"/>
  <c r="D9"/>
  <c r="E9"/>
  <c r="F9"/>
  <c r="G9"/>
  <c r="H9"/>
  <c r="I9"/>
  <c r="J9"/>
  <c r="K9"/>
  <c r="L9"/>
  <c r="M9"/>
  <c r="P9"/>
  <c r="Q9"/>
  <c r="R9"/>
  <c r="S9"/>
  <c r="T9"/>
  <c r="U9"/>
  <c r="V9"/>
  <c r="W9"/>
  <c r="X9"/>
  <c r="Y9"/>
  <c r="B10"/>
  <c r="D10"/>
  <c r="E10"/>
  <c r="F10"/>
  <c r="G10"/>
  <c r="H10"/>
  <c r="I10"/>
  <c r="J10"/>
  <c r="K10"/>
  <c r="L10"/>
  <c r="M10"/>
  <c r="O10"/>
  <c r="P10"/>
  <c r="Q10"/>
  <c r="R10"/>
  <c r="S10"/>
  <c r="T10"/>
  <c r="U10"/>
  <c r="V10"/>
  <c r="W10"/>
  <c r="X10"/>
  <c r="Y10"/>
  <c r="B11"/>
  <c r="O11" s="1"/>
  <c r="D11"/>
  <c r="E11"/>
  <c r="F11"/>
  <c r="G11"/>
  <c r="H11"/>
  <c r="I11"/>
  <c r="J11"/>
  <c r="K11"/>
  <c r="L11"/>
  <c r="M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P12"/>
  <c r="Q12"/>
  <c r="R12"/>
  <c r="S12"/>
  <c r="T12"/>
  <c r="U12"/>
  <c r="V12"/>
  <c r="W12"/>
  <c r="X12"/>
  <c r="Y12"/>
  <c r="B17"/>
  <c r="D17"/>
  <c r="E17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B18"/>
  <c r="O18" s="1"/>
  <c r="D18"/>
  <c r="E18"/>
  <c r="F18"/>
  <c r="G18"/>
  <c r="H18"/>
  <c r="I18"/>
  <c r="J18"/>
  <c r="K18"/>
  <c r="L18"/>
  <c r="M18"/>
  <c r="P18"/>
  <c r="Q18"/>
  <c r="R18"/>
  <c r="S18"/>
  <c r="T18"/>
  <c r="U18"/>
  <c r="V18"/>
  <c r="W18"/>
  <c r="X18"/>
  <c r="Y18"/>
  <c r="B19"/>
  <c r="D19"/>
  <c r="E19"/>
  <c r="F19"/>
  <c r="G19"/>
  <c r="H19"/>
  <c r="I19"/>
  <c r="J19"/>
  <c r="K19"/>
  <c r="L19"/>
  <c r="M19"/>
  <c r="O19"/>
  <c r="P19"/>
  <c r="Q19"/>
  <c r="R19"/>
  <c r="S19"/>
  <c r="T19"/>
  <c r="U19"/>
  <c r="V19"/>
  <c r="W19"/>
  <c r="X19"/>
  <c r="Y19"/>
  <c r="B20"/>
  <c r="O20" s="1"/>
  <c r="D20"/>
  <c r="E20"/>
  <c r="F20"/>
  <c r="G20"/>
  <c r="H20"/>
  <c r="I20"/>
  <c r="J20"/>
  <c r="K20"/>
  <c r="L20"/>
  <c r="M20"/>
  <c r="P20"/>
  <c r="Q20"/>
  <c r="R20"/>
  <c r="S20"/>
  <c r="T20"/>
  <c r="U20"/>
  <c r="V20"/>
  <c r="W20"/>
  <c r="X20"/>
  <c r="Y20"/>
  <c r="B21"/>
  <c r="D21"/>
  <c r="E21"/>
  <c r="F21"/>
  <c r="G21"/>
  <c r="H21"/>
  <c r="I21"/>
  <c r="J21"/>
  <c r="K21"/>
  <c r="L21"/>
  <c r="M21"/>
  <c r="O21"/>
  <c r="P21"/>
  <c r="Q21"/>
  <c r="R21"/>
  <c r="S21"/>
  <c r="T21"/>
  <c r="U21"/>
  <c r="V21"/>
  <c r="W21"/>
  <c r="X21"/>
  <c r="Y21"/>
  <c r="B22"/>
  <c r="O22" s="1"/>
  <c r="D22"/>
  <c r="E22"/>
  <c r="F22"/>
  <c r="G22"/>
  <c r="H22"/>
  <c r="I22"/>
  <c r="J22"/>
  <c r="K22"/>
  <c r="L22"/>
  <c r="M22"/>
  <c r="P22"/>
  <c r="Q22"/>
  <c r="R22"/>
  <c r="S22"/>
  <c r="T22"/>
  <c r="U22"/>
  <c r="V22"/>
  <c r="W22"/>
  <c r="X22"/>
  <c r="Y22"/>
  <c r="B23"/>
  <c r="D23"/>
  <c r="E23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B24"/>
  <c r="O24" s="1"/>
  <c r="D24"/>
  <c r="E24"/>
  <c r="F24"/>
  <c r="G24"/>
  <c r="H24"/>
  <c r="I24"/>
  <c r="J24"/>
  <c r="K24"/>
  <c r="L24"/>
  <c r="M24"/>
  <c r="P24"/>
  <c r="Q24"/>
  <c r="R24"/>
  <c r="S24"/>
  <c r="T24"/>
  <c r="U24"/>
  <c r="V24"/>
  <c r="W24"/>
  <c r="X24"/>
  <c r="Y24"/>
  <c r="B25"/>
  <c r="D25"/>
  <c r="E25"/>
  <c r="F25"/>
  <c r="G25"/>
  <c r="H25"/>
  <c r="I25"/>
  <c r="J25"/>
  <c r="K25"/>
  <c r="L25"/>
  <c r="M25"/>
  <c r="O25"/>
  <c r="P25"/>
  <c r="Q25"/>
  <c r="R25"/>
  <c r="S25"/>
  <c r="T25"/>
  <c r="U25"/>
  <c r="V25"/>
  <c r="W25"/>
  <c r="X25"/>
  <c r="Y25"/>
  <c r="B26"/>
  <c r="O26" s="1"/>
  <c r="D26"/>
  <c r="E26"/>
  <c r="F26"/>
  <c r="G26"/>
  <c r="H26"/>
  <c r="I26"/>
  <c r="J26"/>
  <c r="K26"/>
  <c r="L26"/>
  <c r="M26"/>
  <c r="P26"/>
  <c r="Q26"/>
  <c r="R26"/>
  <c r="S26"/>
  <c r="T26"/>
  <c r="U26"/>
  <c r="V26"/>
  <c r="W26"/>
  <c r="X26"/>
  <c r="Y26"/>
  <c r="B27"/>
  <c r="D27"/>
  <c r="E27"/>
  <c r="F27"/>
  <c r="G27"/>
  <c r="H27"/>
  <c r="I27"/>
  <c r="J27"/>
  <c r="K27"/>
  <c r="L27"/>
  <c r="M27"/>
  <c r="O27"/>
  <c r="P27"/>
  <c r="Q27"/>
  <c r="R27"/>
  <c r="S27"/>
  <c r="T27"/>
  <c r="U27"/>
  <c r="V27"/>
  <c r="W27"/>
  <c r="X27"/>
  <c r="Y27"/>
  <c r="B28"/>
  <c r="O28" s="1"/>
  <c r="D28"/>
  <c r="E28"/>
  <c r="F28"/>
  <c r="G28"/>
  <c r="H28"/>
  <c r="I28"/>
  <c r="J28"/>
  <c r="K28"/>
  <c r="L28"/>
  <c r="M28"/>
  <c r="P28"/>
  <c r="Q28"/>
  <c r="R28"/>
  <c r="S28"/>
  <c r="T28"/>
  <c r="U28"/>
  <c r="V28"/>
  <c r="W28"/>
  <c r="X28"/>
  <c r="Y28"/>
  <c r="B29"/>
  <c r="D29"/>
  <c r="E29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B30"/>
  <c r="O30" s="1"/>
  <c r="D30"/>
  <c r="E30"/>
  <c r="F30"/>
  <c r="G30"/>
  <c r="H30"/>
  <c r="I30"/>
  <c r="J30"/>
  <c r="K30"/>
  <c r="L30"/>
  <c r="M30"/>
  <c r="P30"/>
  <c r="Q30"/>
  <c r="R30"/>
  <c r="S30"/>
  <c r="T30"/>
  <c r="U30"/>
  <c r="V30"/>
  <c r="W30"/>
  <c r="X30"/>
  <c r="Y30"/>
  <c r="B31"/>
  <c r="D31"/>
  <c r="E31"/>
  <c r="F31"/>
  <c r="G31"/>
  <c r="H31"/>
  <c r="I31"/>
  <c r="J31"/>
  <c r="K31"/>
  <c r="L31"/>
  <c r="M31"/>
  <c r="O31"/>
  <c r="P31"/>
  <c r="Q31"/>
  <c r="R31"/>
  <c r="S31"/>
  <c r="T31"/>
  <c r="U31"/>
  <c r="V31"/>
  <c r="W31"/>
  <c r="X31"/>
  <c r="Y31"/>
  <c r="B32"/>
  <c r="O32" s="1"/>
  <c r="D32"/>
  <c r="E32"/>
  <c r="F32"/>
  <c r="G32"/>
  <c r="H32"/>
  <c r="I32"/>
  <c r="J32"/>
  <c r="K32"/>
  <c r="L32"/>
  <c r="M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P33"/>
  <c r="Q33"/>
  <c r="R33"/>
  <c r="S33"/>
  <c r="T33"/>
  <c r="U33"/>
  <c r="V33"/>
  <c r="W33"/>
  <c r="X33"/>
  <c r="Y33"/>
  <c r="B42"/>
  <c r="D42"/>
  <c r="E42"/>
  <c r="F42"/>
  <c r="G42"/>
  <c r="H42"/>
  <c r="I42"/>
  <c r="J42"/>
  <c r="K42"/>
  <c r="L42"/>
  <c r="M42"/>
  <c r="O42"/>
  <c r="P42"/>
  <c r="Q42"/>
  <c r="R42"/>
  <c r="S42"/>
  <c r="T42"/>
  <c r="U42"/>
  <c r="V42"/>
  <c r="W42"/>
  <c r="X42"/>
  <c r="Y42"/>
  <c r="B43"/>
  <c r="O43" s="1"/>
  <c r="D43"/>
  <c r="E43"/>
  <c r="F43"/>
  <c r="G43"/>
  <c r="H43"/>
  <c r="I43"/>
  <c r="J43"/>
  <c r="K43"/>
  <c r="L43"/>
  <c r="M43"/>
  <c r="P43"/>
  <c r="Q43"/>
  <c r="R43"/>
  <c r="S43"/>
  <c r="T43"/>
  <c r="U43"/>
  <c r="V43"/>
  <c r="W43"/>
  <c r="X43"/>
  <c r="Y43"/>
  <c r="B44"/>
  <c r="D44"/>
  <c r="E44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B45"/>
  <c r="O45" s="1"/>
  <c r="D45"/>
  <c r="E45"/>
  <c r="F45"/>
  <c r="G45"/>
  <c r="H45"/>
  <c r="I45"/>
  <c r="J45"/>
  <c r="K45"/>
  <c r="L45"/>
  <c r="M45"/>
  <c r="P45"/>
  <c r="Q45"/>
  <c r="R45"/>
  <c r="S45"/>
  <c r="T45"/>
  <c r="U45"/>
  <c r="V45"/>
  <c r="W45"/>
  <c r="X45"/>
  <c r="Y45"/>
  <c r="B46"/>
  <c r="D46"/>
  <c r="E46"/>
  <c r="F46"/>
  <c r="G46"/>
  <c r="H46"/>
  <c r="I46"/>
  <c r="J46"/>
  <c r="K46"/>
  <c r="L46"/>
  <c r="M46"/>
  <c r="O46"/>
  <c r="P46"/>
  <c r="Q46"/>
  <c r="R46"/>
  <c r="S46"/>
  <c r="T46"/>
  <c r="U46"/>
  <c r="V46"/>
  <c r="W46"/>
  <c r="X46"/>
  <c r="Y46"/>
  <c r="B47"/>
  <c r="O47" s="1"/>
  <c r="D47"/>
  <c r="E47"/>
  <c r="F47"/>
  <c r="G47"/>
  <c r="H47"/>
  <c r="I47"/>
  <c r="J47"/>
  <c r="K47"/>
  <c r="L47"/>
  <c r="M47"/>
  <c r="P47"/>
  <c r="Q47"/>
  <c r="R47"/>
  <c r="S47"/>
  <c r="T47"/>
  <c r="U47"/>
  <c r="V47"/>
  <c r="W47"/>
  <c r="X47"/>
  <c r="Y47"/>
  <c r="B48"/>
  <c r="D48"/>
  <c r="E48"/>
  <c r="F48"/>
  <c r="G48"/>
  <c r="H48"/>
  <c r="I48"/>
  <c r="J48"/>
  <c r="K48"/>
  <c r="L48"/>
  <c r="M48"/>
  <c r="O48"/>
  <c r="P48"/>
  <c r="Q48"/>
  <c r="R48"/>
  <c r="S48"/>
  <c r="T48"/>
  <c r="U48"/>
  <c r="V48"/>
  <c r="W48"/>
  <c r="X48"/>
  <c r="Y48"/>
  <c r="B49"/>
  <c r="O49" s="1"/>
  <c r="D49"/>
  <c r="E49"/>
  <c r="F49"/>
  <c r="G49"/>
  <c r="H49"/>
  <c r="I49"/>
  <c r="J49"/>
  <c r="K49"/>
  <c r="L49"/>
  <c r="M49"/>
  <c r="P49"/>
  <c r="Q49"/>
  <c r="R49"/>
  <c r="S49"/>
  <c r="T49"/>
  <c r="U49"/>
  <c r="V49"/>
  <c r="W49"/>
  <c r="X49"/>
  <c r="Y49"/>
  <c r="B50"/>
  <c r="D50"/>
  <c r="E50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B51"/>
  <c r="O51" s="1"/>
  <c r="D51"/>
  <c r="E51"/>
  <c r="F51"/>
  <c r="G51"/>
  <c r="H51"/>
  <c r="I51"/>
  <c r="J51"/>
  <c r="K51"/>
  <c r="L51"/>
  <c r="M51"/>
  <c r="P51"/>
  <c r="Q51"/>
  <c r="R51"/>
  <c r="S51"/>
  <c r="T51"/>
  <c r="U51"/>
  <c r="V51"/>
  <c r="W51"/>
  <c r="X51"/>
  <c r="Y51"/>
  <c r="B52"/>
  <c r="D52"/>
  <c r="E52"/>
  <c r="F52"/>
  <c r="G52"/>
  <c r="H52"/>
  <c r="I52"/>
  <c r="J52"/>
  <c r="K52"/>
  <c r="L52"/>
  <c r="M52"/>
  <c r="O52"/>
  <c r="P52"/>
  <c r="Q52"/>
  <c r="R52"/>
  <c r="S52"/>
  <c r="T52"/>
  <c r="U52"/>
  <c r="V52"/>
  <c r="W52"/>
  <c r="X52"/>
  <c r="Y52"/>
  <c r="B53"/>
  <c r="O53" s="1"/>
  <c r="D53"/>
  <c r="E53"/>
  <c r="F53"/>
  <c r="G53"/>
  <c r="H53"/>
  <c r="I53"/>
  <c r="J53"/>
  <c r="K53"/>
  <c r="L53"/>
  <c r="M53"/>
  <c r="P53"/>
  <c r="Q53"/>
  <c r="R53"/>
  <c r="S53"/>
  <c r="T53"/>
  <c r="U53"/>
  <c r="V53"/>
  <c r="W53"/>
  <c r="X53"/>
  <c r="Y53"/>
  <c r="B54"/>
  <c r="D54"/>
  <c r="E54"/>
  <c r="F54"/>
  <c r="G54"/>
  <c r="H54"/>
  <c r="I54"/>
  <c r="J54"/>
  <c r="K54"/>
  <c r="L54"/>
  <c r="M54"/>
  <c r="O54"/>
  <c r="P54"/>
  <c r="Q54"/>
  <c r="R54"/>
  <c r="S54"/>
  <c r="T54"/>
  <c r="U54"/>
  <c r="V54"/>
  <c r="W54"/>
  <c r="X54"/>
  <c r="Y54"/>
  <c r="B55"/>
  <c r="O55" s="1"/>
  <c r="D55"/>
  <c r="E55"/>
  <c r="F55"/>
  <c r="G55"/>
  <c r="H55"/>
  <c r="I55"/>
  <c r="J55"/>
  <c r="K55"/>
  <c r="L55"/>
  <c r="M55"/>
  <c r="P55"/>
  <c r="Q55"/>
  <c r="R55"/>
  <c r="S55"/>
  <c r="T55"/>
  <c r="U55"/>
  <c r="V55"/>
  <c r="W55"/>
  <c r="X55"/>
  <c r="Y55"/>
  <c r="B56"/>
  <c r="D56"/>
  <c r="E56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B57"/>
  <c r="O57" s="1"/>
  <c r="D57"/>
  <c r="E57"/>
  <c r="F57"/>
  <c r="G57"/>
  <c r="H57"/>
  <c r="I57"/>
  <c r="J57"/>
  <c r="K57"/>
  <c r="L57"/>
  <c r="M57"/>
  <c r="P57"/>
  <c r="Q57"/>
  <c r="R57"/>
  <c r="S57"/>
  <c r="T57"/>
  <c r="U57"/>
  <c r="V57"/>
  <c r="W57"/>
  <c r="X57"/>
  <c r="Y57"/>
  <c r="B58"/>
  <c r="D58"/>
  <c r="E58"/>
  <c r="F58"/>
  <c r="G58"/>
  <c r="H58"/>
  <c r="I58"/>
  <c r="J58"/>
  <c r="K58"/>
  <c r="L58"/>
  <c r="M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P59"/>
  <c r="Q59"/>
  <c r="R59"/>
  <c r="S59"/>
  <c r="T59"/>
  <c r="U59"/>
  <c r="V59"/>
  <c r="W59"/>
  <c r="X59"/>
  <c r="Y59"/>
  <c r="B61"/>
  <c r="O61" s="1"/>
  <c r="D61"/>
  <c r="E61"/>
  <c r="F61"/>
  <c r="G61"/>
  <c r="H61"/>
  <c r="I61"/>
  <c r="J61"/>
  <c r="K61"/>
  <c r="L61"/>
  <c r="M61"/>
  <c r="P61"/>
  <c r="Q61"/>
  <c r="R61"/>
  <c r="S61"/>
  <c r="T61"/>
  <c r="U61"/>
  <c r="V61"/>
  <c r="W61"/>
  <c r="X61"/>
  <c r="Y61"/>
  <c r="B62"/>
  <c r="D62"/>
  <c r="E62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B63"/>
  <c r="O63" s="1"/>
  <c r="D63"/>
  <c r="E63"/>
  <c r="F63"/>
  <c r="G63"/>
  <c r="H63"/>
  <c r="I63"/>
  <c r="J63"/>
  <c r="K63"/>
  <c r="L63"/>
  <c r="M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P65"/>
  <c r="Q65"/>
  <c r="R65"/>
  <c r="S65"/>
  <c r="T65"/>
  <c r="U65"/>
  <c r="V65"/>
  <c r="W65"/>
  <c r="X65"/>
  <c r="Y65"/>
  <c r="D66"/>
  <c r="E66"/>
  <c r="F66"/>
  <c r="G66"/>
  <c r="H66"/>
  <c r="I66"/>
  <c r="J66"/>
  <c r="K66"/>
  <c r="L66"/>
  <c r="M66"/>
  <c r="P66"/>
  <c r="Q66"/>
  <c r="R66"/>
  <c r="S66"/>
  <c r="T66"/>
  <c r="U66"/>
  <c r="V66"/>
  <c r="W66"/>
  <c r="X66"/>
  <c r="Y66"/>
  <c r="B68"/>
  <c r="D68"/>
  <c r="E68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B69"/>
  <c r="O69" s="1"/>
  <c r="D69"/>
  <c r="E69"/>
  <c r="F69"/>
  <c r="G69"/>
  <c r="H69"/>
  <c r="I69"/>
  <c r="J69"/>
  <c r="K69"/>
  <c r="L69"/>
  <c r="M69"/>
  <c r="P69"/>
  <c r="Q69"/>
  <c r="R69"/>
  <c r="S69"/>
  <c r="T69"/>
  <c r="U69"/>
  <c r="V69"/>
  <c r="W69"/>
  <c r="X69"/>
  <c r="Y69"/>
  <c r="B70"/>
  <c r="D70"/>
  <c r="E70"/>
  <c r="F70"/>
  <c r="G70"/>
  <c r="H70"/>
  <c r="I70"/>
  <c r="J70"/>
  <c r="K70"/>
  <c r="L70"/>
  <c r="M70"/>
  <c r="O70"/>
  <c r="P70"/>
  <c r="Q70"/>
  <c r="R70"/>
  <c r="S70"/>
  <c r="T70"/>
  <c r="U70"/>
  <c r="V70"/>
  <c r="W70"/>
  <c r="X70"/>
  <c r="Y70"/>
  <c r="D71"/>
  <c r="E71"/>
  <c r="F71"/>
  <c r="G71"/>
  <c r="H71"/>
  <c r="I71"/>
  <c r="J71"/>
  <c r="K71"/>
  <c r="L71"/>
  <c r="M71"/>
  <c r="P71"/>
  <c r="Q71"/>
  <c r="R71"/>
  <c r="S71"/>
  <c r="T71"/>
  <c r="U71"/>
  <c r="V71"/>
  <c r="W71"/>
  <c r="X71"/>
  <c r="Y71"/>
  <c r="B72"/>
  <c r="O72" s="1"/>
  <c r="D72"/>
  <c r="E72"/>
  <c r="F72"/>
  <c r="G72"/>
  <c r="H72"/>
  <c r="I72"/>
  <c r="J72"/>
  <c r="K72"/>
  <c r="L72"/>
  <c r="M72"/>
  <c r="P72"/>
  <c r="Q72"/>
  <c r="R72"/>
  <c r="S72"/>
  <c r="T72"/>
  <c r="U72"/>
  <c r="V72"/>
  <c r="W72"/>
  <c r="X72"/>
  <c r="Y72"/>
  <c r="D73"/>
  <c r="E73"/>
  <c r="F73"/>
  <c r="G73"/>
  <c r="H73"/>
  <c r="I73"/>
  <c r="J73"/>
  <c r="K73"/>
  <c r="L73"/>
  <c r="M73"/>
  <c r="P73"/>
  <c r="Q73"/>
  <c r="R73"/>
  <c r="S73"/>
  <c r="T73"/>
  <c r="U73"/>
  <c r="V73"/>
  <c r="W73"/>
  <c r="X73"/>
  <c r="Y73"/>
  <c r="D74"/>
  <c r="E74"/>
  <c r="F74"/>
  <c r="G74"/>
  <c r="H74"/>
  <c r="I74"/>
  <c r="J74"/>
  <c r="K74"/>
  <c r="L74"/>
  <c r="M74"/>
  <c r="P74"/>
  <c r="Q74"/>
  <c r="R74"/>
  <c r="S74"/>
  <c r="T74"/>
  <c r="U74"/>
  <c r="V74"/>
  <c r="W74"/>
  <c r="X74"/>
  <c r="Y74"/>
</calcChain>
</file>

<file path=xl/comments1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5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1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28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28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7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7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3" author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3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APEX AND DCC PUT UNDER ONE PLACE</t>
        </r>
      </text>
    </comment>
  </commentList>
</comments>
</file>

<file path=xl/sharedStrings.xml><?xml version="1.0" encoding="utf-8"?>
<sst xmlns="http://schemas.openxmlformats.org/spreadsheetml/2006/main" count="1529" uniqueCount="403">
  <si>
    <t>Grand Total</t>
  </si>
  <si>
    <t>YES Bank Limited</t>
  </si>
  <si>
    <t>Vijaya Bank</t>
  </si>
  <si>
    <t>United Bank Of India</t>
  </si>
  <si>
    <t>Union Bank Of INDIA</t>
  </si>
  <si>
    <t>UCO BANK</t>
  </si>
  <si>
    <t>Tech Centre</t>
  </si>
  <si>
    <t>Tamil Nadu Mercantile Bank</t>
  </si>
  <si>
    <t>Syndicate Bank</t>
  </si>
  <si>
    <t>State Bank of India</t>
  </si>
  <si>
    <t>South Indian Bank</t>
  </si>
  <si>
    <t>RO Bangalore</t>
  </si>
  <si>
    <t>RBL Bank Limited</t>
  </si>
  <si>
    <t>Punjab &amp; Sindh Bank</t>
  </si>
  <si>
    <t>PRAGATHI KRISHNA GRAMINA BANK</t>
  </si>
  <si>
    <t>Oriental Bank of Commerce</t>
  </si>
  <si>
    <t>Lakshmi Vilas Bank</t>
  </si>
  <si>
    <t>Kotak Mahindra Bank</t>
  </si>
  <si>
    <t>Kaveri Grameena Bank</t>
  </si>
  <si>
    <t>Karvy Data Management Services</t>
  </si>
  <si>
    <t>KarurVysya Bank</t>
  </si>
  <si>
    <t>KARNATAKA VIKAS GRAMEENA BANK</t>
  </si>
  <si>
    <t>Karnataka Bank</t>
  </si>
  <si>
    <t>IndusInd Bank Limited</t>
  </si>
  <si>
    <t>Indian Overseas Bnak</t>
  </si>
  <si>
    <t>Indian Bank</t>
  </si>
  <si>
    <t>IDFC BANK LIMITED</t>
  </si>
  <si>
    <t>IDBI Bank Ltd</t>
  </si>
  <si>
    <t>ICICI Bank Ltd</t>
  </si>
  <si>
    <t>HDFC Bank Limited</t>
  </si>
  <si>
    <t>Federal Bank</t>
  </si>
  <si>
    <t>EDCS GOK</t>
  </si>
  <si>
    <t>Dhanlaxmi Bank</t>
  </si>
  <si>
    <t>Department of Posts, Karnataka Circle</t>
  </si>
  <si>
    <t>DENA BANK</t>
  </si>
  <si>
    <t>CSC SPV</t>
  </si>
  <si>
    <t>CityUnion Bank Limited</t>
  </si>
  <si>
    <t>Centre for e-Governance, GOK</t>
  </si>
  <si>
    <t>CENTRAL BANK OF INDIA</t>
  </si>
  <si>
    <t>CANARA BANK</t>
  </si>
  <si>
    <t>Bank of Maharashtra</t>
  </si>
  <si>
    <t>Bank of India</t>
  </si>
  <si>
    <t>Bank of Baroda</t>
  </si>
  <si>
    <t>Bandhan Bank Ltd</t>
  </si>
  <si>
    <t>Axis Bank Ltd</t>
  </si>
  <si>
    <t>Atalji Janasnehi Directorate, GOK</t>
  </si>
  <si>
    <t>Andhra Bank</t>
  </si>
  <si>
    <t>ALLAHABAD BANK</t>
  </si>
  <si>
    <t>No. of Enrolment Centers</t>
  </si>
  <si>
    <t>Agency Name</t>
  </si>
  <si>
    <t>Sl. No.</t>
  </si>
  <si>
    <t xml:space="preserve">Aadhaar Enrolment Centers data </t>
  </si>
  <si>
    <t>SLBC KARNATAKA</t>
  </si>
  <si>
    <t>TOTAL (F)</t>
  </si>
  <si>
    <t>(F)</t>
  </si>
  <si>
    <t>Total (E)</t>
  </si>
  <si>
    <t>Co-Op Sector</t>
  </si>
  <si>
    <t>(E)</t>
  </si>
  <si>
    <t>Total of Comm Banks and RRBs</t>
  </si>
  <si>
    <t>Total (Comm.Banks) A+B+C</t>
  </si>
  <si>
    <t xml:space="preserve">  Total (D)</t>
  </si>
  <si>
    <t xml:space="preserve">  R R B 's</t>
  </si>
  <si>
    <t>(D)</t>
  </si>
  <si>
    <t>Total(C)</t>
  </si>
  <si>
    <t>Total</t>
  </si>
  <si>
    <t>M/P.T</t>
  </si>
  <si>
    <t>Urban</t>
  </si>
  <si>
    <t>S.Urban</t>
  </si>
  <si>
    <t>Rural</t>
  </si>
  <si>
    <t>Other Comm.Banks</t>
  </si>
  <si>
    <t>(C)</t>
  </si>
  <si>
    <t>AS AT   MARCH 2018 (Amount in lakhs)</t>
  </si>
  <si>
    <t>AS AT  MARCH 2018 (Amount in lakhs)</t>
  </si>
  <si>
    <t>No.</t>
  </si>
  <si>
    <t xml:space="preserve"> Total</t>
  </si>
  <si>
    <t>Urb</t>
  </si>
  <si>
    <t>S.Urb</t>
  </si>
  <si>
    <t>Rur</t>
  </si>
  <si>
    <t>CREDIT DEPOSIT RATIO</t>
  </si>
  <si>
    <t>ADVANCES (Rs. lacs)</t>
  </si>
  <si>
    <t>Name of Bank</t>
  </si>
  <si>
    <t>Sl.</t>
  </si>
  <si>
    <t>DEPOSITS</t>
  </si>
  <si>
    <t>NUMBER OF BRANCHES</t>
  </si>
  <si>
    <t>BANKING DATA - LEVEL OF BANK ADVANCES &amp; CREDIT DEPOSIT RATIO AS AT  MARCH 2018 (Amount in lakhs)</t>
  </si>
  <si>
    <t xml:space="preserve">    BANKING DATA - NUMBER OF BANK BRANCHES &amp; LEVEL OF DEPOSITS  AS AT  MARCH 2018 (Amount in lakhs)</t>
  </si>
  <si>
    <t xml:space="preserve">ANNEXURE </t>
  </si>
  <si>
    <t>AGENDA</t>
  </si>
  <si>
    <t xml:space="preserve">AGENDA </t>
  </si>
  <si>
    <t>Total (B)</t>
  </si>
  <si>
    <t>(B)Oth.Nationalised Bks</t>
  </si>
  <si>
    <t xml:space="preserve">  Total (A)</t>
  </si>
  <si>
    <t>Major Banks</t>
  </si>
  <si>
    <t>(A)</t>
  </si>
  <si>
    <t>BRANCHES</t>
  </si>
  <si>
    <t>GRAND TOTAL</t>
  </si>
  <si>
    <t xml:space="preserve"> Total  COMM BKS+RRBs(A+B+C+D)</t>
  </si>
  <si>
    <t>Amt.O/s</t>
  </si>
  <si>
    <t>No.A/cs</t>
  </si>
  <si>
    <t>D R I</t>
  </si>
  <si>
    <t>SC/ST</t>
  </si>
  <si>
    <t>SF/MF</t>
  </si>
  <si>
    <t>Weak Sec.Adv.</t>
  </si>
  <si>
    <t>BANKWISE DATA ON OUTSTANDINGS UNDER PSA AS AT  MARCH 2018 (Amount in lakhs)</t>
  </si>
  <si>
    <t>ANNEXURE</t>
  </si>
  <si>
    <t>KSFC</t>
  </si>
  <si>
    <t>Indl.Co.Op.Bank ltd.</t>
  </si>
  <si>
    <t xml:space="preserve">K.S.Coop Apex Bank ltd </t>
  </si>
  <si>
    <t>KSCARD Bk.Ltd</t>
  </si>
  <si>
    <t xml:space="preserve"> Total  of  Comm Bks+RRBs</t>
  </si>
  <si>
    <t>Karnataka Vikas Grameena Bank</t>
  </si>
  <si>
    <t>Pragathi Krishna  Grameena Bank</t>
  </si>
  <si>
    <t xml:space="preserve">Kavery Grameena Bank </t>
  </si>
  <si>
    <t>YES BANK Ltd.</t>
  </si>
  <si>
    <t xml:space="preserve">Axis Bank Ltd </t>
  </si>
  <si>
    <t>HDFC Bank Ltd</t>
  </si>
  <si>
    <t>IndusInd Bank</t>
  </si>
  <si>
    <t>Tamil Nadu Merchantile Bank Ltd.</t>
  </si>
  <si>
    <t>South Indian Bank Ltd</t>
  </si>
  <si>
    <t xml:space="preserve">Ratnakar Bank Ltd </t>
  </si>
  <si>
    <t>Lakshmi Vilas Bank Ltd</t>
  </si>
  <si>
    <t>Karur Vysya Bank Ltd.</t>
  </si>
  <si>
    <t>J and K Bank Ltd</t>
  </si>
  <si>
    <t>Federal Bank Ltd.</t>
  </si>
  <si>
    <t>Dhanalaxmi Bank Ltd.</t>
  </si>
  <si>
    <t>City Union Bank Ltd</t>
  </si>
  <si>
    <t>Cathelic Syrian Bank Ltd.</t>
  </si>
  <si>
    <t>Kotak Mahendra Bank</t>
  </si>
  <si>
    <t>Karnataka Bank Ltd</t>
  </si>
  <si>
    <t>( C )</t>
  </si>
  <si>
    <t>Loans to Weaker Sections
 under Priority Sector</t>
  </si>
  <si>
    <t>TOTAL</t>
  </si>
  <si>
    <t>OTHERS</t>
  </si>
  <si>
    <t>Renewable Energy</t>
  </si>
  <si>
    <t>Social Infrastructure</t>
  </si>
  <si>
    <t>HOUSING</t>
  </si>
  <si>
    <t>EDUCATION</t>
  </si>
  <si>
    <t>Export Credit</t>
  </si>
  <si>
    <t>Micro, Small and 
Medium Enterprises</t>
  </si>
  <si>
    <t>AGRICULTURE</t>
  </si>
  <si>
    <t>BANKING DATA - LEVEL OF PRIORITY SECTOR ADVANCES AS AT  31.3.2018 (Amount in lakhs)</t>
  </si>
  <si>
    <t>IDBI Bank</t>
  </si>
  <si>
    <t>United Bank of India</t>
  </si>
  <si>
    <t>Union Bank Of India</t>
  </si>
  <si>
    <t>UCO Bank</t>
  </si>
  <si>
    <t>Punjab and Synd Bank</t>
  </si>
  <si>
    <t>Punjab National Bank</t>
  </si>
  <si>
    <t>Indian Overseas Bank</t>
  </si>
  <si>
    <t xml:space="preserve">Indian Bank </t>
  </si>
  <si>
    <t>Dena Bank</t>
  </si>
  <si>
    <t>Central Bank of India</t>
  </si>
  <si>
    <t>Bank of Maharastra</t>
  </si>
  <si>
    <t>Andhrabank</t>
  </si>
  <si>
    <t>Allahabad Bank</t>
  </si>
  <si>
    <t>Corporation Bank</t>
  </si>
  <si>
    <t>Canara Bank</t>
  </si>
  <si>
    <t>Unoin Bank of India</t>
  </si>
  <si>
    <t>PNB</t>
  </si>
  <si>
    <t>PKGB</t>
  </si>
  <si>
    <t>KGB</t>
  </si>
  <si>
    <t>KVGB</t>
  </si>
  <si>
    <t>No of Villages</t>
  </si>
  <si>
    <t>S.No</t>
  </si>
  <si>
    <t>Bank wise No. of uncovered villages mapped</t>
  </si>
  <si>
    <t xml:space="preserve">Grand Total </t>
  </si>
  <si>
    <t>TOTAL for Pvt sect Banks</t>
  </si>
  <si>
    <t>Karur Vysya Bank</t>
  </si>
  <si>
    <t>Kotak Mahindra Bank Ltd</t>
  </si>
  <si>
    <t>ICICI</t>
  </si>
  <si>
    <t>HDFC Bank</t>
  </si>
  <si>
    <t>Axis Bank</t>
  </si>
  <si>
    <t>Private Sector Banks</t>
  </si>
  <si>
    <t>TOTAL for RRBs</t>
  </si>
  <si>
    <t>Praga.Kri.Gr.Bank</t>
  </si>
  <si>
    <t>Kavery Gr.Bank*</t>
  </si>
  <si>
    <t>Karnataka Vikas Gr.Bank</t>
  </si>
  <si>
    <t>RRBs</t>
  </si>
  <si>
    <t>TOTAL for PSBs</t>
  </si>
  <si>
    <t>Union Bank of India</t>
  </si>
  <si>
    <t>Punjab &amp; Sind Bank</t>
  </si>
  <si>
    <t>IDBI</t>
  </si>
  <si>
    <t>Bank Of India</t>
  </si>
  <si>
    <t>PSBs</t>
  </si>
  <si>
    <t>Remarks</t>
  </si>
  <si>
    <t>No Of BMs reported resigned</t>
  </si>
  <si>
    <t>Number of ACTIVE BMs avaialable in Alloted SSA</t>
  </si>
  <si>
    <t>Calls responded by BMs</t>
  </si>
  <si>
    <t>Calls made to Bank Mitras</t>
  </si>
  <si>
    <t>Verification of Bank Mitras</t>
  </si>
  <si>
    <t>Total No.Of.
BCAs</t>
  </si>
  <si>
    <t>NAME OF BANKS</t>
  </si>
  <si>
    <t>Sl.No.</t>
  </si>
  <si>
    <t>SLBC-KARNATAKA :STATUS REPORT ON BANK MITRA VERIFICATION  AS ON 31.03.2018</t>
  </si>
  <si>
    <t>PSB</t>
  </si>
  <si>
    <t>PVT</t>
  </si>
  <si>
    <t>Tamilnadu Mercantile Bank Ltd</t>
  </si>
  <si>
    <t>RRB</t>
  </si>
  <si>
    <t>RBL Bank Ltd</t>
  </si>
  <si>
    <t>Jammu &amp; Kashmir Bank Ltd</t>
  </si>
  <si>
    <t>IndusInd Bank Ltd</t>
  </si>
  <si>
    <t>IDFC Bank Ltd.</t>
  </si>
  <si>
    <t>IDBI Bank Ltd.</t>
  </si>
  <si>
    <t>Federal Bank Ltd</t>
  </si>
  <si>
    <t>Dhanalakshmi Bank Ltd</t>
  </si>
  <si>
    <t>DCB Bank Limited</t>
  </si>
  <si>
    <t>Catholic Syrian Bank Ltd</t>
  </si>
  <si>
    <t>Pragathi Krishna Grameena Bank</t>
  </si>
  <si>
    <t>Bandhan Bank</t>
  </si>
  <si>
    <t>Airtel Payment Bank</t>
  </si>
  <si>
    <t>% CASA authentication (previous week)</t>
  </si>
  <si>
    <t>% CASA authentication</t>
  </si>
  <si>
    <t>Number of Authenticated CASA</t>
  </si>
  <si>
    <t>% of CASA Aadhaar seeding (previous week)</t>
  </si>
  <si>
    <t>% of CASA Aadhaar seeding</t>
  </si>
  <si>
    <t>Number of Aadhaar seeded CASA</t>
  </si>
  <si>
    <t>Number of operative CASA</t>
  </si>
  <si>
    <t>Bank Type</t>
  </si>
  <si>
    <t>Bank Name</t>
  </si>
  <si>
    <t>Statewise-Bankwise Aadhaar Progress of CASA in Karnataka as on 01/06/2018 (in lakhs )</t>
  </si>
  <si>
    <t>% Mobile Seeding of savings a/c</t>
  </si>
  <si>
    <t>No. of operative savings a/c not having Mobile</t>
  </si>
  <si>
    <t>No. of operative savings a/c seeded with Mobile</t>
  </si>
  <si>
    <t>No. of operative savings a/c</t>
  </si>
  <si>
    <t>Statewise-Bankwise Mobile Progress of CASA in Karnataka as on 01/06/2018 (in lakhs )</t>
  </si>
  <si>
    <t>Grand Total (A+B+C+D)</t>
  </si>
  <si>
    <t>Cumulative from 1st April</t>
  </si>
  <si>
    <t>During the Qtr</t>
  </si>
  <si>
    <t>Disbursements (Amount)</t>
  </si>
  <si>
    <t>TARGET</t>
  </si>
  <si>
    <t>TOTAL PRIORITY</t>
  </si>
  <si>
    <t>MSE</t>
  </si>
  <si>
    <t>Sl..No</t>
  </si>
  <si>
    <t>BANKWISE DATA ON DISBURSEMENTS UNDER PRIORITY SECTOR ADVANCES AS AT 31.3.2018 (Amount in lakhs)</t>
  </si>
  <si>
    <t>Oth.Nationalised Bks</t>
  </si>
  <si>
    <t xml:space="preserve"> (B)</t>
  </si>
  <si>
    <t>BANKWISE DATA ON DISBURSEMENTS (ACP)UNDER PRIORITY SECTOR ADVANCES AS AT 31.3.2018 (Amount in lakhs)</t>
  </si>
  <si>
    <t xml:space="preserve">ANNEXURE  </t>
  </si>
  <si>
    <t>TOTAL (A+B+C+D+E+F)</t>
  </si>
  <si>
    <t>Amount</t>
  </si>
  <si>
    <t>Sanctd.</t>
  </si>
  <si>
    <t>Issued</t>
  </si>
  <si>
    <t>2017-18</t>
  </si>
  <si>
    <t>Cards</t>
  </si>
  <si>
    <t>for</t>
  </si>
  <si>
    <t>Target
 (AMT)</t>
  </si>
  <si>
    <t>Outstanding as at the end of the Qtr</t>
  </si>
  <si>
    <t>During the year from 1st April</t>
  </si>
  <si>
    <t>BANKWISE DATA ON CROP LOAN/ KCC DATA AS AT  MARCH 2018 (Amount in lakhs)</t>
  </si>
  <si>
    <t xml:space="preserve">AGENDA                ANNEXURE </t>
  </si>
  <si>
    <t>Of which exclusively to Women</t>
  </si>
  <si>
    <t>AMOUNT</t>
  </si>
  <si>
    <t>NO. OF ACCOUNTS</t>
  </si>
  <si>
    <t xml:space="preserve"> AMOUNT</t>
  </si>
  <si>
    <t xml:space="preserve">OF WHICH FARM BASED </t>
  </si>
  <si>
    <t>TOTAL JLG s</t>
  </si>
  <si>
    <t>Number</t>
  </si>
  <si>
    <t>Cumulative no.
of JLGs
 financed 
 involving
 NABARD's 
grant assistance</t>
  </si>
  <si>
    <t>Balance Outstanding as at  the end of the reporting
 Quarter</t>
  </si>
  <si>
    <t>Cumulative Disbursements from 1st April of 2017</t>
  </si>
  <si>
    <t>Target for the year</t>
  </si>
  <si>
    <t>DATA ON JLG AS PER NABARD FORMAT (AMOUNT IN LACS) AS ON   MARCH 2018</t>
  </si>
  <si>
    <t>All Districts-Total</t>
  </si>
  <si>
    <t>Haveri</t>
  </si>
  <si>
    <t>Yadgir</t>
  </si>
  <si>
    <t>Raichur</t>
  </si>
  <si>
    <t xml:space="preserve">Davanagere </t>
  </si>
  <si>
    <t>Tumkur</t>
  </si>
  <si>
    <t>Koppal</t>
  </si>
  <si>
    <t xml:space="preserve">Chitradurga </t>
  </si>
  <si>
    <t>Chamrajanagara</t>
  </si>
  <si>
    <t>Bagalkot</t>
  </si>
  <si>
    <t>Vijayapura</t>
  </si>
  <si>
    <t xml:space="preserve">Hassan </t>
  </si>
  <si>
    <t xml:space="preserve">Bidar </t>
  </si>
  <si>
    <t xml:space="preserve">Gadag </t>
  </si>
  <si>
    <t xml:space="preserve">Mandya </t>
  </si>
  <si>
    <t>Chickballapura</t>
  </si>
  <si>
    <t xml:space="preserve">Chickmagalur </t>
  </si>
  <si>
    <t>Ramanagara</t>
  </si>
  <si>
    <t>Kolar</t>
  </si>
  <si>
    <t>Ballari</t>
  </si>
  <si>
    <t>Bengaluru [Rural]</t>
  </si>
  <si>
    <t>Belagavi</t>
  </si>
  <si>
    <t>Bengaluru [Urban]</t>
  </si>
  <si>
    <t>Kodagu</t>
  </si>
  <si>
    <t>Gulbarga</t>
  </si>
  <si>
    <t>Shimoga</t>
  </si>
  <si>
    <t>Mysore</t>
  </si>
  <si>
    <t>Dakshina Kannada</t>
  </si>
  <si>
    <t>Dharwad</t>
  </si>
  <si>
    <t>Udupi</t>
  </si>
  <si>
    <t>Uttara Kannada</t>
  </si>
  <si>
    <t>CD Ratio</t>
  </si>
  <si>
    <t>Advances</t>
  </si>
  <si>
    <t>Deposits</t>
  </si>
  <si>
    <t>(Rs. In Crores)</t>
  </si>
  <si>
    <t>Name of the District</t>
  </si>
  <si>
    <t>District Wise C.D. Ratio as on 31.03.2018</t>
  </si>
  <si>
    <t>NPA %</t>
  </si>
  <si>
    <t>OTHER BANKS</t>
  </si>
  <si>
    <t>Co-Operative Sector</t>
  </si>
  <si>
    <t>Grand Total(A+B+C+D)</t>
  </si>
  <si>
    <t>Total (C)</t>
  </si>
  <si>
    <t>Private Banks</t>
  </si>
  <si>
    <t>Nationalised Banks</t>
  </si>
  <si>
    <t>(B)</t>
  </si>
  <si>
    <t>Total (A)</t>
  </si>
  <si>
    <t>Lead Banks</t>
  </si>
  <si>
    <t>AMT</t>
  </si>
  <si>
    <t>A/CS</t>
  </si>
  <si>
    <t>TOTAL ADVANCES</t>
  </si>
  <si>
    <t>NON PRIORITY SECTOR ADV</t>
  </si>
  <si>
    <t>OTHER PRIORITY SECTOR ADV</t>
  </si>
  <si>
    <t>MICRO SMALL &amp; MEDIUM INDUSTRIES</t>
  </si>
  <si>
    <t>TOTAL NPAs</t>
  </si>
  <si>
    <t xml:space="preserve">Sl.No </t>
  </si>
  <si>
    <t xml:space="preserve">                                                                                        TOTAL NPAs OF WHICH UNDER                                                                   Amount in lakhs</t>
  </si>
  <si>
    <t>NON-PERFORMING ASSETS - POSITION AS ON  MARCH 2018</t>
  </si>
  <si>
    <t>TOTAL(F)</t>
  </si>
  <si>
    <t>E</t>
  </si>
  <si>
    <t>Total (Comm.Banks)</t>
  </si>
  <si>
    <t>D</t>
  </si>
  <si>
    <t>C</t>
  </si>
  <si>
    <t>S.Bk.of India</t>
  </si>
  <si>
    <t>DIC</t>
  </si>
  <si>
    <t>KVIB</t>
  </si>
  <si>
    <t>KVIC</t>
  </si>
  <si>
    <t>A</t>
  </si>
  <si>
    <t>%</t>
  </si>
  <si>
    <t>% NPA to Total Advances.</t>
  </si>
  <si>
    <t>Npa Level</t>
  </si>
  <si>
    <t>BALANCE OUTSTANDING AS AT THE END OF THE REPORTING QUARTER</t>
  </si>
  <si>
    <t>NPA LEVEL OF PMEGP AS ON 31.3.2018   ( amt in lakhs)</t>
  </si>
  <si>
    <t>Nedungadi Bank</t>
  </si>
  <si>
    <t>Lakshmi Vilas Bk.</t>
  </si>
  <si>
    <t>J &amp; K Bank Ltd.</t>
  </si>
  <si>
    <t>Ganesh Bk.of K'wad</t>
  </si>
  <si>
    <t>Dhanalakshmi Bk.</t>
  </si>
  <si>
    <t>City Union Bk.</t>
  </si>
  <si>
    <t>Catholic Syrian Bk.</t>
  </si>
  <si>
    <t>Bharat Overseas Bk.</t>
  </si>
  <si>
    <t>Bk.of Rajastan</t>
  </si>
  <si>
    <t>F</t>
  </si>
  <si>
    <t>TOTAL OF ALLBANKS</t>
  </si>
  <si>
    <t>RCs PENDING AS OF QTR END</t>
  </si>
  <si>
    <t>RCs DISPOSED OFF/RECOVERY MADE DURING THE QTR.</t>
  </si>
  <si>
    <t>RCs FILED DURING THE QTR.</t>
  </si>
  <si>
    <t>RCs PENDING AS AT THE END OF PREVIOUS QTR</t>
  </si>
  <si>
    <t xml:space="preserve">                                                                     KPMR &amp; KACOMP ACTS                                    Amount in lakhs</t>
  </si>
  <si>
    <t>BANKWISE RECOVERY PERFORMANCE AS AT   MARCH 2018 (REVENUE RECOVERY ACTS)</t>
  </si>
  <si>
    <t xml:space="preserve">                       SLBC KARNATAKA            </t>
  </si>
  <si>
    <t>3 YRS &amp; ABOVE</t>
  </si>
  <si>
    <t>1 TO 3 YRS.</t>
  </si>
  <si>
    <t>UPTO 1 YR</t>
  </si>
  <si>
    <t>BANKWISE &amp; AGE-WISE  APPLICATIONS PENDING UNDER R R ACT AS AT   MARCH 2018</t>
  </si>
  <si>
    <t xml:space="preserve">               Grand Total (A+B+C+D)</t>
  </si>
  <si>
    <t>Amt Recovered ( in lakhs)</t>
  </si>
  <si>
    <t>Amt involved ( In lakhs)</t>
  </si>
  <si>
    <t>No. Of Notices Sent</t>
  </si>
  <si>
    <t>LOK ADALAT</t>
  </si>
  <si>
    <t>D R Ts</t>
  </si>
  <si>
    <t>SARFAESI ACT 2002</t>
  </si>
  <si>
    <t xml:space="preserve"> MARCH 2018 </t>
  </si>
  <si>
    <t>FLC CAMPS INFORMATION FOR QUARTER ENDING 31.03.2018</t>
  </si>
  <si>
    <t>Number of Special camps conducted by FLCs  ( Going Digital)</t>
  </si>
  <si>
    <t>Target group specific camps condicted by FLCs</t>
  </si>
  <si>
    <t>Camps conducted by Rural Bank branches</t>
  </si>
  <si>
    <t>Progress Report under SHG Bank Linkagefor the quarter         MARCH 2018 (Amount in lakhs)</t>
  </si>
  <si>
    <t>Particulars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</si>
  <si>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</si>
  <si>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</si>
  <si>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</si>
  <si>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</si>
  <si>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
 at the end of reporting quarter (Rslakh)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</si>
  <si>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</si>
  <si>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</si>
  <si>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</si>
  <si>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</si>
  <si>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</si>
  <si>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</si>
  <si>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</si>
  <si>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</si>
  <si>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</si>
  <si>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</si>
  <si>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</si>
  <si>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</si>
  <si>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</si>
  <si>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</si>
  <si>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</si>
  <si>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5</t>
  </si>
  <si>
    <t>Of C2 above No. of SHGs provided loan for agriculture purpose</t>
  </si>
  <si>
    <t>Of C4 above, Bank loan disbursed to SHGs for agriculture purposes [Rs in lakh]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</si>
  <si>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</si>
  <si>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</si>
  <si>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</si>
  <si>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</si>
  <si>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 lakh)</t>
  </si>
  <si>
    <t>COMMERCIAL BANKS TOTAL</t>
  </si>
  <si>
    <t>STATE LEVEL BANKERS' COMMITTEE-Karnataka</t>
  </si>
  <si>
    <t>COVENOR - SyndicateBank, Corporate Office, Bangalore</t>
  </si>
  <si>
    <t>REGIONAL RURAL BANKS TOTAL</t>
  </si>
  <si>
    <t>CO OP BANKS TOTAL</t>
  </si>
  <si>
    <t>ALL BANKS TOTAL</t>
  </si>
</sst>
</file>

<file path=xl/styles.xml><?xml version="1.0" encoding="utf-8"?>
<styleSheet xmlns="http://schemas.openxmlformats.org/spreadsheetml/2006/main">
  <numFmts count="2">
    <numFmt numFmtId="164" formatCode="[$$-409]#,##0.00;[Red]&quot;-&quot;[$$-409]#,##0.00"/>
    <numFmt numFmtId="165" formatCode="[$-409]General"/>
  </numFmts>
  <fonts count="69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10"/>
      <color indexed="8"/>
      <name val="MS Sans Serif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name val="Arial Black"/>
      <family val="2"/>
    </font>
    <font>
      <b/>
      <sz val="12"/>
      <name val="Arial Black"/>
      <family val="2"/>
    </font>
    <font>
      <b/>
      <sz val="12"/>
      <name val="Arial"/>
      <family val="2"/>
    </font>
    <font>
      <b/>
      <sz val="12"/>
      <color theme="1"/>
      <name val="Arial Black"/>
      <family val="2"/>
    </font>
    <font>
      <b/>
      <sz val="18"/>
      <color rgb="FFFF0000"/>
      <name val="Arial Black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2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8"/>
      <name val="Times New Roman"/>
      <family val="1"/>
    </font>
    <font>
      <sz val="20"/>
      <name val="Arial"/>
      <family val="2"/>
    </font>
    <font>
      <b/>
      <sz val="3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Arial"/>
      <family val="2"/>
    </font>
    <font>
      <b/>
      <sz val="14"/>
      <name val="Times New Roman"/>
      <family val="1"/>
    </font>
    <font>
      <sz val="8"/>
      <color indexed="81"/>
      <name val="Tahoma"/>
      <family val="2"/>
    </font>
    <font>
      <sz val="9"/>
      <name val="Times New Roman"/>
      <family val="1"/>
    </font>
    <font>
      <sz val="16"/>
      <name val="Arial"/>
      <family val="2"/>
    </font>
    <font>
      <sz val="14"/>
      <name val="Times New Roman"/>
      <family val="1"/>
    </font>
    <font>
      <sz val="2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" fontId="5" fillId="0" borderId="0"/>
    <xf numFmtId="0" fontId="18" fillId="0" borderId="0"/>
    <xf numFmtId="0" fontId="34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4" fontId="40" fillId="0" borderId="0"/>
    <xf numFmtId="165" fontId="56" fillId="0" borderId="0"/>
    <xf numFmtId="165" fontId="56" fillId="0" borderId="0"/>
    <xf numFmtId="0" fontId="57" fillId="0" borderId="0"/>
    <xf numFmtId="0" fontId="24" fillId="0" borderId="0"/>
    <xf numFmtId="0" fontId="24" fillId="0" borderId="0"/>
    <xf numFmtId="1" fontId="10" fillId="0" borderId="0"/>
  </cellStyleXfs>
  <cellXfs count="50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6" fillId="0" borderId="0" xfId="1" applyNumberFormat="1" applyFont="1" applyAlignment="1">
      <alignment horizontal="right"/>
    </xf>
    <xf numFmtId="1" fontId="6" fillId="0" borderId="0" xfId="1" applyFont="1" applyAlignment="1">
      <alignment horizontal="right"/>
    </xf>
    <xf numFmtId="0" fontId="6" fillId="0" borderId="0" xfId="1" applyNumberFormat="1" applyFont="1" applyAlignment="1">
      <alignment horizontal="left"/>
    </xf>
    <xf numFmtId="1" fontId="6" fillId="0" borderId="1" xfId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left"/>
    </xf>
    <xf numFmtId="0" fontId="6" fillId="0" borderId="1" xfId="1" applyNumberFormat="1" applyFont="1" applyBorder="1" applyAlignment="1">
      <alignment horizontal="right"/>
    </xf>
    <xf numFmtId="1" fontId="6" fillId="0" borderId="5" xfId="1" applyFont="1" applyBorder="1" applyAlignment="1">
      <alignment horizontal="right"/>
    </xf>
    <xf numFmtId="0" fontId="7" fillId="0" borderId="1" xfId="1" applyNumberFormat="1" applyFont="1" applyBorder="1" applyProtection="1">
      <protection locked="0"/>
    </xf>
    <xf numFmtId="0" fontId="7" fillId="0" borderId="1" xfId="1" applyNumberFormat="1" applyFont="1" applyBorder="1" applyAlignment="1" applyProtection="1">
      <alignment horizontal="center"/>
      <protection locked="0"/>
    </xf>
    <xf numFmtId="0" fontId="6" fillId="0" borderId="1" xfId="1" applyNumberFormat="1" applyFont="1" applyBorder="1" applyProtection="1">
      <protection locked="0"/>
    </xf>
    <xf numFmtId="0" fontId="6" fillId="0" borderId="1" xfId="1" applyNumberFormat="1" applyFont="1" applyBorder="1" applyAlignment="1" applyProtection="1">
      <alignment horizontal="center"/>
      <protection locked="0"/>
    </xf>
    <xf numFmtId="0" fontId="6" fillId="0" borderId="1" xfId="1" applyNumberFormat="1" applyFont="1" applyBorder="1" applyAlignment="1">
      <alignment horizontal="center"/>
    </xf>
    <xf numFmtId="0" fontId="8" fillId="0" borderId="1" xfId="1" applyNumberFormat="1" applyFont="1" applyBorder="1" applyAlignment="1" applyProtection="1">
      <alignment horizontal="center"/>
      <protection locked="0"/>
    </xf>
    <xf numFmtId="0" fontId="6" fillId="0" borderId="4" xfId="1" applyNumberFormat="1" applyFont="1" applyBorder="1" applyAlignment="1">
      <alignment horizontal="right"/>
    </xf>
    <xf numFmtId="0" fontId="6" fillId="0" borderId="2" xfId="1" applyNumberFormat="1" applyFont="1" applyBorder="1"/>
    <xf numFmtId="1" fontId="6" fillId="0" borderId="5" xfId="1" applyFont="1" applyBorder="1" applyAlignment="1">
      <alignment horizontal="center"/>
    </xf>
    <xf numFmtId="0" fontId="6" fillId="0" borderId="4" xfId="1" applyNumberFormat="1" applyFont="1" applyBorder="1"/>
    <xf numFmtId="0" fontId="6" fillId="0" borderId="1" xfId="1" applyNumberFormat="1" applyFont="1" applyBorder="1"/>
    <xf numFmtId="2" fontId="6" fillId="0" borderId="0" xfId="1" applyNumberFormat="1" applyFont="1" applyAlignment="1">
      <alignment horizontal="right"/>
    </xf>
    <xf numFmtId="2" fontId="6" fillId="0" borderId="6" xfId="1" applyNumberFormat="1" applyFont="1" applyBorder="1" applyAlignment="1">
      <alignment horizontal="right"/>
    </xf>
    <xf numFmtId="1" fontId="6" fillId="0" borderId="6" xfId="1" applyFont="1" applyBorder="1" applyAlignment="1">
      <alignment horizontal="right"/>
    </xf>
    <xf numFmtId="0" fontId="6" fillId="0" borderId="6" xfId="1" applyNumberFormat="1" applyFont="1" applyBorder="1" applyAlignment="1">
      <alignment horizontal="left"/>
    </xf>
    <xf numFmtId="0" fontId="6" fillId="0" borderId="6" xfId="1" applyNumberFormat="1" applyFont="1" applyBorder="1" applyAlignment="1">
      <alignment horizontal="center"/>
    </xf>
    <xf numFmtId="1" fontId="6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right"/>
    </xf>
    <xf numFmtId="0" fontId="6" fillId="0" borderId="7" xfId="1" applyNumberFormat="1" applyFont="1" applyBorder="1" applyAlignment="1">
      <alignment horizontal="right"/>
    </xf>
    <xf numFmtId="0" fontId="6" fillId="0" borderId="5" xfId="1" applyNumberFormat="1" applyFont="1" applyBorder="1" applyAlignment="1">
      <alignment horizontal="right"/>
    </xf>
    <xf numFmtId="0" fontId="6" fillId="0" borderId="2" xfId="1" applyNumberFormat="1" applyFont="1" applyBorder="1" applyAlignment="1">
      <alignment horizontal="left"/>
    </xf>
    <xf numFmtId="0" fontId="10" fillId="0" borderId="0" xfId="1" applyNumberFormat="1" applyFont="1" applyProtection="1">
      <protection locked="0"/>
    </xf>
    <xf numFmtId="1" fontId="11" fillId="0" borderId="1" xfId="1" applyFont="1" applyBorder="1"/>
    <xf numFmtId="0" fontId="11" fillId="0" borderId="1" xfId="1" applyNumberFormat="1" applyFont="1" applyBorder="1"/>
    <xf numFmtId="0" fontId="11" fillId="0" borderId="1" xfId="1" applyNumberFormat="1" applyFont="1" applyBorder="1" applyAlignment="1">
      <alignment horizontal="center"/>
    </xf>
    <xf numFmtId="1" fontId="12" fillId="0" borderId="1" xfId="1" applyFont="1" applyBorder="1"/>
    <xf numFmtId="0" fontId="11" fillId="0" borderId="1" xfId="1" applyNumberFormat="1" applyFont="1" applyBorder="1" applyProtection="1">
      <protection locked="0"/>
    </xf>
    <xf numFmtId="0" fontId="11" fillId="0" borderId="1" xfId="1" applyNumberFormat="1" applyFont="1" applyBorder="1" applyAlignment="1" applyProtection="1">
      <alignment horizontal="center"/>
      <protection locked="0"/>
    </xf>
    <xf numFmtId="0" fontId="11" fillId="0" borderId="1" xfId="1" applyNumberFormat="1" applyFont="1" applyBorder="1" applyAlignment="1" applyProtection="1">
      <alignment horizontal="left"/>
      <protection locked="0"/>
    </xf>
    <xf numFmtId="0" fontId="11" fillId="0" borderId="1" xfId="1" applyNumberFormat="1" applyFont="1" applyBorder="1" applyAlignment="1">
      <alignment horizontal="left"/>
    </xf>
    <xf numFmtId="0" fontId="11" fillId="0" borderId="2" xfId="1" applyNumberFormat="1" applyFont="1" applyBorder="1" applyAlignment="1">
      <alignment horizontal="left"/>
    </xf>
    <xf numFmtId="1" fontId="11" fillId="0" borderId="1" xfId="1" applyFont="1" applyBorder="1" applyAlignment="1">
      <alignment horizontal="right"/>
    </xf>
    <xf numFmtId="0" fontId="11" fillId="0" borderId="1" xfId="1" applyNumberFormat="1" applyFont="1" applyBorder="1" applyAlignment="1">
      <alignment horizontal="center" vertical="center"/>
    </xf>
    <xf numFmtId="0" fontId="11" fillId="0" borderId="0" xfId="1" applyNumberFormat="1" applyFont="1"/>
    <xf numFmtId="0" fontId="11" fillId="0" borderId="0" xfId="1" applyNumberFormat="1" applyFont="1" applyAlignment="1">
      <alignment horizontal="center"/>
    </xf>
    <xf numFmtId="0" fontId="11" fillId="0" borderId="4" xfId="1" applyNumberFormat="1" applyFont="1" applyBorder="1"/>
    <xf numFmtId="0" fontId="11" fillId="0" borderId="3" xfId="1" applyNumberFormat="1" applyFont="1" applyBorder="1" applyAlignment="1">
      <alignment horizontal="left"/>
    </xf>
    <xf numFmtId="0" fontId="11" fillId="0" borderId="9" xfId="1" applyNumberFormat="1" applyFont="1" applyBorder="1" applyAlignment="1">
      <alignment horizontal="center"/>
    </xf>
    <xf numFmtId="0" fontId="11" fillId="0" borderId="4" xfId="1" applyNumberFormat="1" applyFont="1" applyBorder="1" applyAlignment="1">
      <alignment horizontal="left"/>
    </xf>
    <xf numFmtId="0" fontId="11" fillId="0" borderId="1" xfId="1" applyNumberFormat="1" applyFont="1" applyBorder="1" applyAlignment="1">
      <alignment horizontal="right"/>
    </xf>
    <xf numFmtId="0" fontId="11" fillId="0" borderId="5" xfId="1" applyNumberFormat="1" applyFont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/>
    </xf>
    <xf numFmtId="0" fontId="15" fillId="0" borderId="0" xfId="1" applyNumberFormat="1" applyFont="1" applyProtection="1">
      <protection locked="0"/>
    </xf>
    <xf numFmtId="1" fontId="15" fillId="0" borderId="0" xfId="1" applyFont="1" applyProtection="1">
      <protection locked="0"/>
    </xf>
    <xf numFmtId="1" fontId="16" fillId="0" borderId="1" xfId="1" applyFont="1" applyBorder="1" applyAlignment="1" applyProtection="1">
      <alignment horizontal="right"/>
      <protection locked="0"/>
    </xf>
    <xf numFmtId="0" fontId="16" fillId="0" borderId="1" xfId="1" applyNumberFormat="1" applyFont="1" applyBorder="1"/>
    <xf numFmtId="0" fontId="16" fillId="0" borderId="1" xfId="1" applyNumberFormat="1" applyFont="1" applyBorder="1" applyAlignment="1" applyProtection="1">
      <alignment horizontal="center"/>
      <protection locked="0"/>
    </xf>
    <xf numFmtId="1" fontId="16" fillId="0" borderId="1" xfId="1" applyFont="1" applyBorder="1" applyAlignment="1">
      <alignment horizontal="right"/>
    </xf>
    <xf numFmtId="0" fontId="17" fillId="0" borderId="1" xfId="1" applyNumberFormat="1" applyFont="1" applyBorder="1" applyProtection="1">
      <protection locked="0"/>
    </xf>
    <xf numFmtId="0" fontId="17" fillId="0" borderId="1" xfId="1" applyNumberFormat="1" applyFont="1" applyBorder="1" applyAlignment="1" applyProtection="1">
      <alignment horizontal="center"/>
      <protection locked="0"/>
    </xf>
    <xf numFmtId="0" fontId="16" fillId="0" borderId="1" xfId="1" applyNumberFormat="1" applyFont="1" applyBorder="1" applyAlignment="1">
      <alignment horizontal="right"/>
    </xf>
    <xf numFmtId="0" fontId="16" fillId="0" borderId="1" xfId="1" applyNumberFormat="1" applyFont="1" applyBorder="1" applyProtection="1">
      <protection locked="0"/>
    </xf>
    <xf numFmtId="1" fontId="15" fillId="0" borderId="1" xfId="1" applyFont="1" applyBorder="1" applyProtection="1">
      <protection locked="0"/>
    </xf>
    <xf numFmtId="0" fontId="15" fillId="0" borderId="1" xfId="1" applyNumberFormat="1" applyFont="1" applyBorder="1" applyProtection="1">
      <protection locked="0"/>
    </xf>
    <xf numFmtId="0" fontId="16" fillId="0" borderId="1" xfId="1" applyNumberFormat="1" applyFont="1" applyBorder="1" applyAlignment="1">
      <alignment horizontal="left"/>
    </xf>
    <xf numFmtId="0" fontId="15" fillId="0" borderId="4" xfId="1" applyNumberFormat="1" applyFont="1" applyBorder="1"/>
    <xf numFmtId="0" fontId="15" fillId="0" borderId="4" xfId="2" applyFont="1" applyBorder="1" applyAlignment="1">
      <alignment horizontal="left" wrapText="1"/>
    </xf>
    <xf numFmtId="1" fontId="16" fillId="0" borderId="1" xfId="1" applyFont="1" applyBorder="1" applyProtection="1">
      <protection locked="0"/>
    </xf>
    <xf numFmtId="0" fontId="16" fillId="0" borderId="1" xfId="1" applyNumberFormat="1" applyFont="1" applyBorder="1" applyAlignment="1">
      <alignment horizontal="center"/>
    </xf>
    <xf numFmtId="0" fontId="16" fillId="0" borderId="0" xfId="1" applyNumberFormat="1" applyFont="1" applyAlignment="1" applyProtection="1">
      <alignment horizontal="center"/>
      <protection locked="0"/>
    </xf>
    <xf numFmtId="0" fontId="0" fillId="0" borderId="1" xfId="0" applyBorder="1"/>
    <xf numFmtId="0" fontId="19" fillId="0" borderId="0" xfId="0" applyFont="1"/>
    <xf numFmtId="0" fontId="20" fillId="0" borderId="1" xfId="0" applyFont="1" applyBorder="1"/>
    <xf numFmtId="0" fontId="20" fillId="0" borderId="2" xfId="0" applyFont="1" applyBorder="1"/>
    <xf numFmtId="0" fontId="21" fillId="0" borderId="1" xfId="0" applyFont="1" applyBorder="1"/>
    <xf numFmtId="0" fontId="21" fillId="0" borderId="2" xfId="0" applyFont="1" applyBorder="1"/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0" xfId="0" applyFont="1"/>
    <xf numFmtId="0" fontId="25" fillId="0" borderId="1" xfId="0" applyFont="1" applyFill="1" applyBorder="1"/>
    <xf numFmtId="0" fontId="26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8" fillId="0" borderId="1" xfId="0" applyFont="1" applyFill="1" applyBorder="1"/>
    <xf numFmtId="0" fontId="25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right"/>
    </xf>
    <xf numFmtId="1" fontId="29" fillId="3" borderId="1" xfId="0" applyNumberFormat="1" applyFont="1" applyFill="1" applyBorder="1" applyAlignment="1">
      <alignment horizontal="righ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right"/>
    </xf>
    <xf numFmtId="0" fontId="30" fillId="3" borderId="1" xfId="0" applyFont="1" applyFill="1" applyBorder="1" applyAlignment="1">
      <alignment vertical="top" wrapText="1"/>
    </xf>
    <xf numFmtId="1" fontId="29" fillId="3" borderId="1" xfId="0" applyNumberFormat="1" applyFont="1" applyFill="1" applyBorder="1"/>
    <xf numFmtId="0" fontId="29" fillId="3" borderId="1" xfId="0" applyFont="1" applyFill="1" applyBorder="1"/>
    <xf numFmtId="0" fontId="30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/>
    <xf numFmtId="0" fontId="29" fillId="0" borderId="1" xfId="0" applyNumberFormat="1" applyFont="1" applyFill="1" applyBorder="1" applyAlignment="1">
      <alignment horizontal="left"/>
    </xf>
    <xf numFmtId="0" fontId="29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1" fontId="29" fillId="3" borderId="1" xfId="0" applyNumberFormat="1" applyFont="1" applyFill="1" applyBorder="1" applyAlignment="1">
      <alignment wrapText="1"/>
    </xf>
    <xf numFmtId="0" fontId="29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/>
    <xf numFmtId="0" fontId="31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right" vertical="center"/>
    </xf>
    <xf numFmtId="0" fontId="32" fillId="0" borderId="1" xfId="0" applyFont="1" applyFill="1" applyBorder="1"/>
    <xf numFmtId="0" fontId="3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/>
    <xf numFmtId="0" fontId="29" fillId="0" borderId="1" xfId="0" applyFont="1" applyFill="1" applyBorder="1"/>
    <xf numFmtId="0" fontId="29" fillId="0" borderId="1" xfId="0" applyNumberFormat="1" applyFont="1" applyFill="1" applyBorder="1" applyAlignment="1">
      <alignment horizontal="left" vertical="center" wrapText="1"/>
    </xf>
    <xf numFmtId="1" fontId="29" fillId="0" borderId="1" xfId="0" applyNumberFormat="1" applyFont="1" applyFill="1" applyBorder="1" applyAlignment="1">
      <alignment horizontal="center" vertical="top" wrapText="1"/>
    </xf>
    <xf numFmtId="0" fontId="34" fillId="0" borderId="0" xfId="3"/>
    <xf numFmtId="0" fontId="35" fillId="0" borderId="1" xfId="3" applyFont="1" applyBorder="1"/>
    <xf numFmtId="2" fontId="35" fillId="0" borderId="1" xfId="3" applyNumberFormat="1" applyFont="1" applyBorder="1"/>
    <xf numFmtId="0" fontId="36" fillId="0" borderId="1" xfId="3" applyFont="1" applyBorder="1"/>
    <xf numFmtId="2" fontId="36" fillId="0" borderId="1" xfId="3" applyNumberFormat="1" applyFont="1" applyBorder="1"/>
    <xf numFmtId="0" fontId="37" fillId="0" borderId="1" xfId="3" applyFont="1" applyBorder="1"/>
    <xf numFmtId="0" fontId="38" fillId="0" borderId="1" xfId="3" applyFont="1" applyBorder="1" applyAlignment="1">
      <alignment horizontal="center" vertical="center" wrapText="1"/>
    </xf>
    <xf numFmtId="0" fontId="41" fillId="0" borderId="0" xfId="3" applyFont="1"/>
    <xf numFmtId="0" fontId="27" fillId="0" borderId="0" xfId="1" applyNumberFormat="1" applyFont="1" applyProtection="1">
      <protection locked="0"/>
    </xf>
    <xf numFmtId="1" fontId="27" fillId="0" borderId="0" xfId="1" applyFont="1"/>
    <xf numFmtId="0" fontId="27" fillId="0" borderId="0" xfId="1" applyNumberFormat="1" applyFont="1"/>
    <xf numFmtId="1" fontId="15" fillId="0" borderId="0" xfId="1" applyFont="1"/>
    <xf numFmtId="0" fontId="15" fillId="0" borderId="0" xfId="1" applyNumberFormat="1" applyFont="1"/>
    <xf numFmtId="1" fontId="15" fillId="0" borderId="1" xfId="1" applyFont="1" applyBorder="1"/>
    <xf numFmtId="1" fontId="27" fillId="0" borderId="1" xfId="1" applyFont="1" applyBorder="1" applyAlignment="1">
      <alignment horizontal="right"/>
    </xf>
    <xf numFmtId="0" fontId="42" fillId="0" borderId="1" xfId="1" applyNumberFormat="1" applyFont="1" applyBorder="1" applyProtection="1">
      <protection locked="0"/>
    </xf>
    <xf numFmtId="0" fontId="42" fillId="0" borderId="1" xfId="1" applyNumberFormat="1" applyFont="1" applyBorder="1" applyAlignment="1" applyProtection="1">
      <alignment horizontal="center"/>
      <protection locked="0"/>
    </xf>
    <xf numFmtId="0" fontId="26" fillId="0" borderId="0" xfId="1" applyNumberFormat="1" applyFont="1" applyProtection="1">
      <protection locked="0"/>
    </xf>
    <xf numFmtId="0" fontId="43" fillId="0" borderId="1" xfId="1" applyNumberFormat="1" applyFont="1" applyBorder="1" applyAlignment="1">
      <alignment horizontal="center" wrapText="1"/>
    </xf>
    <xf numFmtId="0" fontId="43" fillId="0" borderId="5" xfId="1" applyNumberFormat="1" applyFont="1" applyBorder="1" applyAlignment="1">
      <alignment vertical="center"/>
    </xf>
    <xf numFmtId="0" fontId="43" fillId="0" borderId="5" xfId="1" applyNumberFormat="1" applyFont="1" applyBorder="1" applyAlignment="1">
      <alignment vertical="center" wrapText="1"/>
    </xf>
    <xf numFmtId="0" fontId="43" fillId="0" borderId="6" xfId="1" applyNumberFormat="1" applyFont="1" applyBorder="1" applyAlignment="1">
      <alignment vertical="center"/>
    </xf>
    <xf numFmtId="0" fontId="43" fillId="0" borderId="11" xfId="1" applyNumberFormat="1" applyFont="1" applyBorder="1" applyAlignment="1">
      <alignment vertical="center"/>
    </xf>
    <xf numFmtId="0" fontId="43" fillId="0" borderId="11" xfId="1" applyNumberFormat="1" applyFont="1" applyBorder="1" applyAlignment="1">
      <alignment vertical="center" wrapText="1"/>
    </xf>
    <xf numFmtId="0" fontId="43" fillId="0" borderId="6" xfId="1" applyNumberFormat="1" applyFont="1" applyBorder="1" applyAlignment="1">
      <alignment vertical="center" wrapText="1"/>
    </xf>
    <xf numFmtId="0" fontId="15" fillId="0" borderId="0" xfId="1" applyNumberFormat="1" applyFont="1" applyAlignment="1">
      <alignment horizontal="center"/>
    </xf>
    <xf numFmtId="0" fontId="27" fillId="0" borderId="0" xfId="1" applyNumberFormat="1" applyFont="1" applyAlignment="1">
      <alignment horizontal="center"/>
    </xf>
    <xf numFmtId="0" fontId="42" fillId="0" borderId="1" xfId="1" applyNumberFormat="1" applyFont="1" applyBorder="1" applyAlignment="1">
      <alignment horizontal="center"/>
    </xf>
    <xf numFmtId="0" fontId="27" fillId="0" borderId="5" xfId="1" applyNumberFormat="1" applyFont="1" applyBorder="1"/>
    <xf numFmtId="0" fontId="42" fillId="0" borderId="5" xfId="1" applyNumberFormat="1" applyFont="1" applyBorder="1"/>
    <xf numFmtId="0" fontId="42" fillId="0" borderId="5" xfId="1" applyNumberFormat="1" applyFont="1" applyBorder="1" applyAlignment="1">
      <alignment horizontal="center"/>
    </xf>
    <xf numFmtId="0" fontId="42" fillId="0" borderId="1" xfId="1" applyNumberFormat="1" applyFont="1" applyBorder="1" applyAlignment="1">
      <alignment horizontal="center" wrapText="1"/>
    </xf>
    <xf numFmtId="0" fontId="44" fillId="0" borderId="0" xfId="1" applyNumberFormat="1" applyFont="1" applyProtection="1">
      <protection locked="0"/>
    </xf>
    <xf numFmtId="0" fontId="44" fillId="0" borderId="0" xfId="1" applyNumberFormat="1" applyFont="1" applyAlignment="1">
      <alignment horizontal="center"/>
    </xf>
    <xf numFmtId="0" fontId="45" fillId="0" borderId="0" xfId="1" applyNumberFormat="1" applyFont="1"/>
    <xf numFmtId="1" fontId="46" fillId="0" borderId="1" xfId="1" applyFont="1" applyBorder="1"/>
    <xf numFmtId="1" fontId="45" fillId="0" borderId="1" xfId="1" applyFont="1" applyBorder="1" applyAlignment="1">
      <alignment horizontal="right"/>
    </xf>
    <xf numFmtId="0" fontId="7" fillId="0" borderId="1" xfId="1" applyNumberFormat="1" applyFont="1" applyBorder="1" applyAlignment="1" applyProtection="1">
      <alignment horizontal="left"/>
      <protection locked="0"/>
    </xf>
    <xf numFmtId="1" fontId="46" fillId="0" borderId="1" xfId="1" applyFont="1" applyBorder="1" applyAlignment="1">
      <alignment horizontal="right"/>
    </xf>
    <xf numFmtId="0" fontId="47" fillId="0" borderId="1" xfId="1" applyNumberFormat="1" applyFont="1" applyBorder="1" applyAlignment="1" applyProtection="1">
      <alignment horizontal="center"/>
      <protection locked="0"/>
    </xf>
    <xf numFmtId="0" fontId="48" fillId="0" borderId="1" xfId="1" applyNumberFormat="1" applyFont="1" applyBorder="1" applyAlignment="1" applyProtection="1">
      <alignment horizontal="left"/>
      <protection locked="0"/>
    </xf>
    <xf numFmtId="0" fontId="49" fillId="0" borderId="1" xfId="1" applyNumberFormat="1" applyFont="1" applyBorder="1" applyAlignment="1" applyProtection="1">
      <alignment horizontal="center"/>
      <protection locked="0"/>
    </xf>
    <xf numFmtId="0" fontId="48" fillId="0" borderId="1" xfId="1" applyNumberFormat="1" applyFont="1" applyBorder="1" applyAlignment="1" applyProtection="1">
      <alignment horizontal="center"/>
      <protection locked="0"/>
    </xf>
    <xf numFmtId="1" fontId="46" fillId="2" borderId="1" xfId="1" applyFont="1" applyFill="1" applyBorder="1" applyAlignment="1">
      <alignment horizontal="right"/>
    </xf>
    <xf numFmtId="0" fontId="47" fillId="0" borderId="1" xfId="1" applyNumberFormat="1" applyFont="1" applyBorder="1" applyProtection="1">
      <protection locked="0"/>
    </xf>
    <xf numFmtId="0" fontId="47" fillId="0" borderId="1" xfId="1" applyNumberFormat="1" applyFont="1" applyBorder="1" applyAlignment="1" applyProtection="1">
      <alignment horizontal="left"/>
      <protection locked="0"/>
    </xf>
    <xf numFmtId="2" fontId="45" fillId="0" borderId="1" xfId="1" applyNumberFormat="1" applyFont="1" applyBorder="1"/>
    <xf numFmtId="1" fontId="45" fillId="2" borderId="1" xfId="1" applyFont="1" applyFill="1" applyBorder="1" applyAlignment="1">
      <alignment horizontal="right"/>
    </xf>
    <xf numFmtId="2" fontId="45" fillId="0" borderId="1" xfId="1" applyNumberFormat="1" applyFont="1" applyBorder="1" applyAlignment="1">
      <alignment horizontal="right"/>
    </xf>
    <xf numFmtId="0" fontId="46" fillId="0" borderId="4" xfId="1" applyNumberFormat="1" applyFont="1" applyBorder="1"/>
    <xf numFmtId="0" fontId="45" fillId="0" borderId="1" xfId="1" applyNumberFormat="1" applyFont="1" applyBorder="1" applyAlignment="1">
      <alignment horizontal="center"/>
    </xf>
    <xf numFmtId="0" fontId="45" fillId="0" borderId="4" xfId="1" applyNumberFormat="1" applyFont="1" applyBorder="1" applyAlignment="1">
      <alignment horizontal="left"/>
    </xf>
    <xf numFmtId="1" fontId="45" fillId="0" borderId="4" xfId="1" applyFont="1" applyBorder="1" applyAlignment="1">
      <alignment horizontal="center"/>
    </xf>
    <xf numFmtId="2" fontId="45" fillId="0" borderId="2" xfId="1" applyNumberFormat="1" applyFont="1" applyBorder="1"/>
    <xf numFmtId="0" fontId="45" fillId="0" borderId="1" xfId="1" applyNumberFormat="1" applyFont="1" applyBorder="1"/>
    <xf numFmtId="1" fontId="45" fillId="0" borderId="1" xfId="1" applyFont="1" applyBorder="1"/>
    <xf numFmtId="0" fontId="45" fillId="0" borderId="4" xfId="1" applyNumberFormat="1" applyFont="1" applyBorder="1"/>
    <xf numFmtId="1" fontId="46" fillId="0" borderId="1" xfId="1" applyFont="1" applyBorder="1" applyAlignment="1">
      <alignment horizontal="center"/>
    </xf>
    <xf numFmtId="2" fontId="46" fillId="0" borderId="1" xfId="1" applyNumberFormat="1" applyFont="1" applyBorder="1" applyAlignment="1">
      <alignment horizontal="center"/>
    </xf>
    <xf numFmtId="0" fontId="46" fillId="0" borderId="1" xfId="1" applyNumberFormat="1" applyFont="1" applyBorder="1"/>
    <xf numFmtId="1" fontId="46" fillId="0" borderId="2" xfId="1" applyFont="1" applyBorder="1" applyAlignment="1">
      <alignment horizontal="center"/>
    </xf>
    <xf numFmtId="2" fontId="46" fillId="0" borderId="6" xfId="1" applyNumberFormat="1" applyFont="1" applyBorder="1" applyAlignment="1">
      <alignment horizontal="center"/>
    </xf>
    <xf numFmtId="0" fontId="46" fillId="0" borderId="6" xfId="1" applyNumberFormat="1" applyFont="1" applyBorder="1"/>
    <xf numFmtId="0" fontId="46" fillId="0" borderId="2" xfId="1" applyNumberFormat="1" applyFont="1" applyBorder="1" applyAlignment="1">
      <alignment horizontal="center"/>
    </xf>
    <xf numFmtId="0" fontId="46" fillId="0" borderId="13" xfId="1" applyNumberFormat="1" applyFont="1" applyBorder="1" applyAlignment="1">
      <alignment horizontal="center" wrapText="1"/>
    </xf>
    <xf numFmtId="0" fontId="46" fillId="0" borderId="0" xfId="1" applyNumberFormat="1" applyFont="1"/>
    <xf numFmtId="0" fontId="46" fillId="0" borderId="9" xfId="1" applyNumberFormat="1" applyFont="1" applyBorder="1"/>
    <xf numFmtId="0" fontId="10" fillId="0" borderId="1" xfId="1" applyNumberFormat="1" applyFont="1" applyBorder="1" applyProtection="1">
      <protection locked="0"/>
    </xf>
    <xf numFmtId="1" fontId="10" fillId="0" borderId="1" xfId="1" applyFont="1" applyBorder="1" applyProtection="1">
      <protection locked="0"/>
    </xf>
    <xf numFmtId="0" fontId="43" fillId="0" borderId="1" xfId="1" applyNumberFormat="1" applyFont="1" applyBorder="1" applyProtection="1">
      <protection locked="0"/>
    </xf>
    <xf numFmtId="1" fontId="43" fillId="0" borderId="1" xfId="1" applyFont="1" applyBorder="1" applyProtection="1">
      <protection locked="0"/>
    </xf>
    <xf numFmtId="0" fontId="43" fillId="0" borderId="1" xfId="1" applyNumberFormat="1" applyFont="1" applyBorder="1" applyAlignment="1" applyProtection="1">
      <alignment horizontal="center"/>
      <protection locked="0"/>
    </xf>
    <xf numFmtId="0" fontId="43" fillId="0" borderId="1" xfId="1" applyNumberFormat="1" applyFont="1" applyBorder="1" applyAlignment="1" applyProtection="1">
      <alignment horizontal="left"/>
      <protection locked="0"/>
    </xf>
    <xf numFmtId="0" fontId="43" fillId="0" borderId="4" xfId="1" applyNumberFormat="1" applyFont="1" applyBorder="1"/>
    <xf numFmtId="1" fontId="43" fillId="0" borderId="4" xfId="1" applyFont="1" applyBorder="1"/>
    <xf numFmtId="0" fontId="50" fillId="0" borderId="4" xfId="1" applyNumberFormat="1" applyFont="1" applyBorder="1"/>
    <xf numFmtId="1" fontId="50" fillId="0" borderId="4" xfId="1" applyFont="1" applyBorder="1"/>
    <xf numFmtId="0" fontId="50" fillId="0" borderId="1" xfId="1" applyNumberFormat="1" applyFont="1" applyBorder="1" applyAlignment="1" applyProtection="1">
      <alignment horizontal="left"/>
      <protection locked="0"/>
    </xf>
    <xf numFmtId="0" fontId="50" fillId="0" borderId="1" xfId="1" applyNumberFormat="1" applyFont="1" applyBorder="1" applyAlignment="1" applyProtection="1">
      <alignment horizontal="center"/>
      <protection locked="0"/>
    </xf>
    <xf numFmtId="0" fontId="50" fillId="0" borderId="1" xfId="1" applyNumberFormat="1" applyFont="1" applyBorder="1" applyProtection="1">
      <protection locked="0"/>
    </xf>
    <xf numFmtId="0" fontId="50" fillId="0" borderId="1" xfId="1" applyNumberFormat="1" applyFont="1" applyBorder="1" applyAlignment="1">
      <alignment horizontal="left"/>
    </xf>
    <xf numFmtId="1" fontId="50" fillId="0" borderId="1" xfId="1" applyFont="1" applyBorder="1" applyProtection="1">
      <protection locked="0"/>
    </xf>
    <xf numFmtId="0" fontId="43" fillId="0" borderId="1" xfId="1" applyNumberFormat="1" applyFont="1" applyBorder="1"/>
    <xf numFmtId="0" fontId="50" fillId="0" borderId="1" xfId="1" applyNumberFormat="1" applyFont="1" applyBorder="1" applyAlignment="1">
      <alignment horizontal="center"/>
    </xf>
    <xf numFmtId="1" fontId="27" fillId="0" borderId="1" xfId="1" applyFont="1" applyBorder="1" applyAlignment="1">
      <alignment horizontal="center" vertical="top" wrapText="1"/>
    </xf>
    <xf numFmtId="0" fontId="27" fillId="0" borderId="1" xfId="1" applyNumberFormat="1" applyFont="1" applyBorder="1" applyAlignment="1">
      <alignment horizontal="center" vertical="top" wrapText="1"/>
    </xf>
    <xf numFmtId="0" fontId="51" fillId="0" borderId="0" xfId="0" applyFont="1" applyFill="1"/>
    <xf numFmtId="1" fontId="52" fillId="4" borderId="1" xfId="0" applyNumberFormat="1" applyFont="1" applyFill="1" applyBorder="1"/>
    <xf numFmtId="0" fontId="52" fillId="4" borderId="1" xfId="0" applyFont="1" applyFill="1" applyBorder="1"/>
    <xf numFmtId="0" fontId="15" fillId="4" borderId="1" xfId="0" applyFont="1" applyFill="1" applyBorder="1"/>
    <xf numFmtId="2" fontId="44" fillId="4" borderId="1" xfId="0" applyNumberFormat="1" applyFont="1" applyFill="1" applyBorder="1"/>
    <xf numFmtId="1" fontId="44" fillId="0" borderId="1" xfId="0" applyNumberFormat="1" applyFont="1" applyFill="1" applyBorder="1"/>
    <xf numFmtId="0" fontId="44" fillId="0" borderId="1" xfId="0" applyFont="1" applyFill="1" applyBorder="1"/>
    <xf numFmtId="0" fontId="15" fillId="0" borderId="1" xfId="0" applyFont="1" applyFill="1" applyBorder="1"/>
    <xf numFmtId="0" fontId="44" fillId="0" borderId="0" xfId="0" applyFont="1" applyFill="1"/>
    <xf numFmtId="0" fontId="44" fillId="0" borderId="1" xfId="0" applyFont="1" applyFill="1" applyBorder="1" applyAlignment="1">
      <alignment horizontal="center" vertical="center"/>
    </xf>
    <xf numFmtId="0" fontId="53" fillId="0" borderId="0" xfId="0" applyFont="1"/>
    <xf numFmtId="1" fontId="53" fillId="0" borderId="0" xfId="0" applyNumberFormat="1" applyFont="1"/>
    <xf numFmtId="2" fontId="54" fillId="0" borderId="1" xfId="0" applyNumberFormat="1" applyFont="1" applyBorder="1"/>
    <xf numFmtId="0" fontId="54" fillId="0" borderId="1" xfId="0" applyFont="1" applyBorder="1"/>
    <xf numFmtId="0" fontId="53" fillId="0" borderId="1" xfId="0" applyFont="1" applyBorder="1"/>
    <xf numFmtId="1" fontId="54" fillId="0" borderId="1" xfId="0" applyNumberFormat="1" applyFont="1" applyBorder="1"/>
    <xf numFmtId="0" fontId="54" fillId="0" borderId="1" xfId="0" applyFont="1" applyBorder="1" applyAlignment="1">
      <alignment horizontal="left"/>
    </xf>
    <xf numFmtId="0" fontId="5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4" fillId="0" borderId="1" xfId="0" applyFont="1" applyBorder="1" applyAlignment="1">
      <alignment horizontal="center"/>
    </xf>
    <xf numFmtId="1" fontId="53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left"/>
    </xf>
    <xf numFmtId="0" fontId="53" fillId="2" borderId="0" xfId="0" applyFont="1" applyFill="1"/>
    <xf numFmtId="0" fontId="53" fillId="2" borderId="1" xfId="0" applyFont="1" applyFill="1" applyBorder="1" applyAlignment="1">
      <alignment horizontal="left"/>
    </xf>
    <xf numFmtId="0" fontId="53" fillId="2" borderId="1" xfId="0" applyFont="1" applyFill="1" applyBorder="1" applyAlignment="1">
      <alignment horizontal="center"/>
    </xf>
    <xf numFmtId="1" fontId="54" fillId="0" borderId="1" xfId="0" applyNumberFormat="1" applyFont="1" applyBorder="1" applyAlignment="1" applyProtection="1">
      <alignment horizontal="center"/>
      <protection locked="0"/>
    </xf>
    <xf numFmtId="0" fontId="57" fillId="0" borderId="0" xfId="10" applyFont="1"/>
    <xf numFmtId="2" fontId="57" fillId="0" borderId="1" xfId="10" applyNumberFormat="1" applyFont="1" applyBorder="1"/>
    <xf numFmtId="1" fontId="57" fillId="0" borderId="1" xfId="10" applyNumberFormat="1" applyFont="1" applyBorder="1"/>
    <xf numFmtId="0" fontId="57" fillId="0" borderId="1" xfId="10" applyFont="1" applyBorder="1"/>
    <xf numFmtId="0" fontId="57" fillId="0" borderId="0" xfId="10" applyFont="1" applyAlignment="1">
      <alignment horizontal="center"/>
    </xf>
    <xf numFmtId="2" fontId="47" fillId="0" borderId="1" xfId="10" applyNumberFormat="1" applyFont="1" applyBorder="1" applyProtection="1">
      <protection locked="0"/>
    </xf>
    <xf numFmtId="1" fontId="6" fillId="0" borderId="1" xfId="10" applyNumberFormat="1" applyFont="1" applyBorder="1"/>
    <xf numFmtId="0" fontId="6" fillId="0" borderId="1" xfId="10" applyFont="1" applyBorder="1"/>
    <xf numFmtId="0" fontId="30" fillId="0" borderId="1" xfId="10" applyFont="1" applyBorder="1" applyProtection="1">
      <protection locked="0"/>
    </xf>
    <xf numFmtId="0" fontId="57" fillId="0" borderId="1" xfId="10" applyFont="1" applyBorder="1" applyAlignment="1">
      <alignment horizontal="center"/>
    </xf>
    <xf numFmtId="1" fontId="47" fillId="0" borderId="1" xfId="10" applyNumberFormat="1" applyFont="1" applyBorder="1" applyProtection="1">
      <protection locked="0"/>
    </xf>
    <xf numFmtId="0" fontId="47" fillId="0" borderId="1" xfId="10" applyFont="1" applyBorder="1" applyProtection="1">
      <protection locked="0"/>
    </xf>
    <xf numFmtId="0" fontId="6" fillId="0" borderId="1" xfId="10" applyFont="1" applyBorder="1" applyAlignment="1" applyProtection="1">
      <alignment horizontal="center"/>
      <protection locked="0"/>
    </xf>
    <xf numFmtId="0" fontId="57" fillId="0" borderId="1" xfId="11" applyFont="1" applyBorder="1"/>
    <xf numFmtId="0" fontId="58" fillId="0" borderId="1" xfId="10" applyFont="1" applyBorder="1" applyProtection="1">
      <protection locked="0"/>
    </xf>
    <xf numFmtId="0" fontId="47" fillId="0" borderId="1" xfId="10" applyFont="1" applyBorder="1" applyAlignment="1" applyProtection="1">
      <alignment horizontal="center"/>
      <protection locked="0"/>
    </xf>
    <xf numFmtId="1" fontId="6" fillId="0" borderId="1" xfId="10" applyNumberFormat="1" applyFont="1" applyBorder="1" applyProtection="1">
      <protection locked="0"/>
    </xf>
    <xf numFmtId="0" fontId="6" fillId="0" borderId="1" xfId="10" applyFont="1" applyBorder="1" applyProtection="1">
      <protection locked="0"/>
    </xf>
    <xf numFmtId="0" fontId="58" fillId="0" borderId="1" xfId="12" applyFont="1" applyBorder="1" applyProtection="1">
      <protection locked="0"/>
    </xf>
    <xf numFmtId="2" fontId="54" fillId="0" borderId="1" xfId="10" applyNumberFormat="1" applyFont="1" applyBorder="1" applyProtection="1">
      <protection locked="0"/>
    </xf>
    <xf numFmtId="1" fontId="54" fillId="0" borderId="1" xfId="10" applyNumberFormat="1" applyFont="1" applyBorder="1" applyProtection="1">
      <protection locked="0"/>
    </xf>
    <xf numFmtId="0" fontId="59" fillId="0" borderId="1" xfId="10" applyFont="1" applyBorder="1" applyProtection="1">
      <protection locked="0"/>
    </xf>
    <xf numFmtId="2" fontId="57" fillId="0" borderId="1" xfId="10" applyNumberFormat="1" applyFont="1" applyBorder="1" applyAlignment="1">
      <alignment horizontal="center"/>
    </xf>
    <xf numFmtId="1" fontId="54" fillId="0" borderId="1" xfId="10" applyNumberFormat="1" applyFont="1" applyBorder="1" applyAlignment="1" applyProtection="1">
      <alignment horizontal="center" vertical="center" wrapText="1"/>
      <protection locked="0"/>
    </xf>
    <xf numFmtId="0" fontId="54" fillId="0" borderId="1" xfId="10" applyFont="1" applyBorder="1" applyAlignment="1" applyProtection="1">
      <alignment horizontal="center" vertical="center" wrapText="1"/>
      <protection locked="0"/>
    </xf>
    <xf numFmtId="0" fontId="59" fillId="0" borderId="1" xfId="10" applyFont="1" applyBorder="1" applyAlignment="1" applyProtection="1">
      <alignment vertical="center" wrapText="1"/>
      <protection locked="0"/>
    </xf>
    <xf numFmtId="0" fontId="12" fillId="0" borderId="1" xfId="10" applyFont="1" applyBorder="1" applyAlignment="1" applyProtection="1">
      <alignment vertical="center" wrapText="1"/>
      <protection locked="0"/>
    </xf>
    <xf numFmtId="0" fontId="11" fillId="0" borderId="1" xfId="1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62" fillId="0" borderId="0" xfId="0" applyFont="1"/>
    <xf numFmtId="0" fontId="10" fillId="0" borderId="0" xfId="13" applyNumberFormat="1" applyFont="1" applyFill="1" applyProtection="1">
      <protection locked="0"/>
    </xf>
    <xf numFmtId="0" fontId="63" fillId="0" borderId="0" xfId="13" applyNumberFormat="1" applyFont="1" applyFill="1" applyProtection="1">
      <protection locked="0"/>
    </xf>
    <xf numFmtId="1" fontId="6" fillId="0" borderId="1" xfId="13" applyFont="1" applyFill="1" applyBorder="1" applyProtection="1">
      <protection locked="0"/>
    </xf>
    <xf numFmtId="0" fontId="27" fillId="0" borderId="4" xfId="13" applyNumberFormat="1" applyFont="1" applyFill="1" applyBorder="1" applyProtection="1">
      <protection locked="0"/>
    </xf>
    <xf numFmtId="0" fontId="6" fillId="0" borderId="1" xfId="13" applyNumberFormat="1" applyFont="1" applyFill="1" applyBorder="1" applyAlignment="1" applyProtection="1">
      <alignment horizontal="center"/>
      <protection locked="0"/>
    </xf>
    <xf numFmtId="0" fontId="30" fillId="0" borderId="0" xfId="13" applyNumberFormat="1" applyFont="1" applyFill="1" applyProtection="1">
      <protection locked="0"/>
    </xf>
    <xf numFmtId="1" fontId="60" fillId="0" borderId="1" xfId="13" applyFont="1" applyFill="1" applyBorder="1" applyProtection="1">
      <protection locked="0"/>
    </xf>
    <xf numFmtId="1" fontId="11" fillId="0" borderId="1" xfId="13" applyFont="1" applyFill="1" applyBorder="1" applyProtection="1">
      <protection locked="0"/>
    </xf>
    <xf numFmtId="0" fontId="30" fillId="0" borderId="1" xfId="13" applyNumberFormat="1" applyFont="1" applyFill="1" applyBorder="1" applyAlignment="1" applyProtection="1">
      <alignment horizontal="center"/>
      <protection locked="0"/>
    </xf>
    <xf numFmtId="1" fontId="6" fillId="0" borderId="1" xfId="13" applyFont="1" applyFill="1" applyBorder="1"/>
    <xf numFmtId="0" fontId="11" fillId="0" borderId="1" xfId="13" applyNumberFormat="1" applyFont="1" applyFill="1" applyBorder="1" applyProtection="1">
      <protection locked="0"/>
    </xf>
    <xf numFmtId="0" fontId="63" fillId="0" borderId="4" xfId="13" applyNumberFormat="1" applyFont="1" applyFill="1" applyBorder="1" applyProtection="1">
      <protection locked="0"/>
    </xf>
    <xf numFmtId="0" fontId="47" fillId="0" borderId="1" xfId="13" applyNumberFormat="1" applyFont="1" applyFill="1" applyBorder="1" applyAlignment="1" applyProtection="1">
      <alignment horizontal="center"/>
      <protection locked="0"/>
    </xf>
    <xf numFmtId="0" fontId="64" fillId="0" borderId="1" xfId="13" applyNumberFormat="1" applyFont="1" applyFill="1" applyBorder="1" applyAlignment="1" applyProtection="1">
      <alignment horizontal="center"/>
      <protection locked="0"/>
    </xf>
    <xf numFmtId="1" fontId="11" fillId="0" borderId="1" xfId="13" applyFont="1" applyFill="1" applyBorder="1" applyAlignment="1" applyProtection="1">
      <alignment horizontal="right"/>
      <protection locked="0"/>
    </xf>
    <xf numFmtId="1" fontId="47" fillId="0" borderId="1" xfId="13" applyFont="1" applyFill="1" applyBorder="1" applyProtection="1">
      <protection locked="0"/>
    </xf>
    <xf numFmtId="0" fontId="12" fillId="0" borderId="0" xfId="13" applyNumberFormat="1" applyFont="1" applyFill="1" applyProtection="1">
      <protection locked="0"/>
    </xf>
    <xf numFmtId="1" fontId="12" fillId="0" borderId="1" xfId="13" applyFont="1" applyFill="1" applyBorder="1"/>
    <xf numFmtId="0" fontId="12" fillId="0" borderId="4" xfId="13" applyNumberFormat="1" applyFont="1" applyFill="1" applyBorder="1" applyProtection="1">
      <protection locked="0"/>
    </xf>
    <xf numFmtId="0" fontId="12" fillId="0" borderId="1" xfId="13" applyNumberFormat="1" applyFont="1" applyFill="1" applyBorder="1" applyAlignment="1" applyProtection="1">
      <alignment horizontal="center"/>
      <protection locked="0"/>
    </xf>
    <xf numFmtId="0" fontId="11" fillId="0" borderId="0" xfId="13" applyNumberFormat="1" applyFont="1" applyFill="1" applyProtection="1">
      <protection locked="0"/>
    </xf>
    <xf numFmtId="0" fontId="11" fillId="0" borderId="4" xfId="13" applyNumberFormat="1" applyFont="1" applyFill="1" applyBorder="1" applyProtection="1">
      <protection locked="0"/>
    </xf>
    <xf numFmtId="0" fontId="12" fillId="0" borderId="1" xfId="13" applyNumberFormat="1" applyFont="1" applyFill="1" applyBorder="1" applyProtection="1">
      <protection locked="0"/>
    </xf>
    <xf numFmtId="0" fontId="27" fillId="0" borderId="0" xfId="13" applyNumberFormat="1" applyFont="1" applyFill="1" applyProtection="1">
      <protection locked="0"/>
    </xf>
    <xf numFmtId="1" fontId="27" fillId="0" borderId="1" xfId="13" applyFont="1" applyFill="1" applyBorder="1"/>
    <xf numFmtId="0" fontId="27" fillId="0" borderId="1" xfId="13" applyNumberFormat="1" applyFont="1" applyFill="1" applyBorder="1" applyAlignment="1" applyProtection="1">
      <alignment horizontal="center"/>
      <protection locked="0"/>
    </xf>
    <xf numFmtId="0" fontId="6" fillId="0" borderId="5" xfId="13" applyNumberFormat="1" applyFont="1" applyFill="1" applyBorder="1" applyAlignment="1" applyProtection="1">
      <alignment horizontal="center" vertical="center"/>
      <protection locked="0"/>
    </xf>
    <xf numFmtId="0" fontId="51" fillId="0" borderId="0" xfId="13" applyNumberFormat="1" applyFont="1" applyFill="1" applyProtection="1">
      <protection locked="0"/>
    </xf>
    <xf numFmtId="1" fontId="16" fillId="0" borderId="1" xfId="13" applyFont="1" applyFill="1" applyBorder="1"/>
    <xf numFmtId="0" fontId="15" fillId="0" borderId="4" xfId="13" applyNumberFormat="1" applyFont="1" applyFill="1" applyBorder="1" applyProtection="1">
      <protection locked="0"/>
    </xf>
    <xf numFmtId="0" fontId="65" fillId="0" borderId="1" xfId="13" applyNumberFormat="1" applyFont="1" applyFill="1" applyBorder="1" applyAlignment="1" applyProtection="1">
      <alignment horizontal="center"/>
      <protection locked="0"/>
    </xf>
    <xf numFmtId="0" fontId="12" fillId="0" borderId="1" xfId="13" applyNumberFormat="1" applyFont="1" applyFill="1" applyBorder="1"/>
    <xf numFmtId="0" fontId="10" fillId="0" borderId="1" xfId="13" applyNumberFormat="1" applyFont="1" applyFill="1" applyBorder="1" applyAlignment="1" applyProtection="1">
      <alignment horizontal="center"/>
      <protection locked="0"/>
    </xf>
    <xf numFmtId="0" fontId="6" fillId="0" borderId="5" xfId="13" applyNumberFormat="1" applyFont="1" applyFill="1" applyBorder="1" applyAlignment="1" applyProtection="1">
      <alignment horizontal="center" vertical="top" wrapText="1"/>
      <protection locked="0"/>
    </xf>
    <xf numFmtId="0" fontId="27" fillId="0" borderId="4" xfId="13" applyNumberFormat="1" applyFont="1" applyFill="1" applyBorder="1" applyAlignment="1" applyProtection="1">
      <alignment vertical="top" wrapText="1"/>
      <protection locked="0"/>
    </xf>
    <xf numFmtId="0" fontId="6" fillId="0" borderId="1" xfId="13" applyNumberFormat="1" applyFont="1" applyFill="1" applyBorder="1" applyAlignment="1" applyProtection="1">
      <alignment horizontal="center" vertical="top" wrapText="1"/>
      <protection locked="0"/>
    </xf>
    <xf numFmtId="0" fontId="6" fillId="0" borderId="2" xfId="1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3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3" applyNumberFormat="1" applyFont="1" applyFill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60" fillId="0" borderId="0" xfId="0" applyFont="1"/>
    <xf numFmtId="0" fontId="60" fillId="0" borderId="7" xfId="0" applyFont="1" applyBorder="1"/>
    <xf numFmtId="0" fontId="60" fillId="0" borderId="8" xfId="0" applyFont="1" applyBorder="1"/>
    <xf numFmtId="0" fontId="42" fillId="0" borderId="5" xfId="0" applyFont="1" applyBorder="1" applyAlignment="1">
      <alignment horizontal="center" vertical="top" wrapText="1"/>
    </xf>
    <xf numFmtId="0" fontId="42" fillId="0" borderId="7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/>
    </xf>
    <xf numFmtId="0" fontId="60" fillId="0" borderId="4" xfId="0" applyFont="1" applyBorder="1" applyAlignment="1">
      <alignment horizontal="center"/>
    </xf>
    <xf numFmtId="0" fontId="60" fillId="0" borderId="1" xfId="0" applyFont="1" applyBorder="1"/>
    <xf numFmtId="0" fontId="60" fillId="0" borderId="4" xfId="0" applyFont="1" applyBorder="1"/>
    <xf numFmtId="0" fontId="26" fillId="0" borderId="1" xfId="0" applyFont="1" applyBorder="1" applyAlignment="1">
      <alignment horizontal="center"/>
    </xf>
    <xf numFmtId="0" fontId="26" fillId="0" borderId="4" xfId="0" applyFont="1" applyBorder="1"/>
    <xf numFmtId="0" fontId="26" fillId="0" borderId="1" xfId="0" applyFont="1" applyBorder="1"/>
    <xf numFmtId="0" fontId="26" fillId="0" borderId="1" xfId="0" applyFont="1" applyBorder="1" applyAlignment="1">
      <alignment vertical="top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>
      <alignment horizontal="left" wrapText="1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top" wrapText="1"/>
    </xf>
    <xf numFmtId="0" fontId="15" fillId="5" borderId="5" xfId="0" applyFont="1" applyFill="1" applyBorder="1" applyAlignment="1">
      <alignment horizontal="center" vertical="top" wrapText="1"/>
    </xf>
    <xf numFmtId="0" fontId="12" fillId="5" borderId="1" xfId="0" applyFont="1" applyFill="1" applyBorder="1"/>
    <xf numFmtId="1" fontId="68" fillId="5" borderId="1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center"/>
    </xf>
    <xf numFmtId="0" fontId="6" fillId="0" borderId="6" xfId="1" applyNumberFormat="1" applyFont="1" applyBorder="1" applyAlignment="1">
      <alignment horizontal="center"/>
    </xf>
    <xf numFmtId="0" fontId="6" fillId="0" borderId="0" xfId="1" applyNumberFormat="1" applyFont="1" applyAlignment="1">
      <alignment horizontal="center" wrapText="1"/>
    </xf>
    <xf numFmtId="0" fontId="6" fillId="0" borderId="8" xfId="1" applyNumberFormat="1" applyFont="1" applyBorder="1" applyAlignment="1">
      <alignment horizontal="center" wrapText="1"/>
    </xf>
    <xf numFmtId="17" fontId="6" fillId="2" borderId="4" xfId="1" applyNumberFormat="1" applyFont="1" applyFill="1" applyBorder="1" applyAlignment="1" applyProtection="1">
      <alignment horizontal="center"/>
      <protection locked="0"/>
    </xf>
    <xf numFmtId="49" fontId="6" fillId="2" borderId="3" xfId="1" applyNumberFormat="1" applyFont="1" applyFill="1" applyBorder="1" applyAlignment="1" applyProtection="1">
      <alignment horizontal="center"/>
      <protection locked="0"/>
    </xf>
    <xf numFmtId="49" fontId="6" fillId="2" borderId="2" xfId="1" applyNumberFormat="1" applyFont="1" applyFill="1" applyBorder="1" applyAlignment="1" applyProtection="1">
      <alignment horizontal="center"/>
      <protection locked="0"/>
    </xf>
    <xf numFmtId="17" fontId="6" fillId="2" borderId="1" xfId="1" applyNumberFormat="1" applyFont="1" applyFill="1" applyBorder="1" applyAlignment="1" applyProtection="1">
      <alignment horizontal="center"/>
      <protection locked="0"/>
    </xf>
    <xf numFmtId="49" fontId="6" fillId="2" borderId="1" xfId="1" applyNumberFormat="1" applyFont="1" applyFill="1" applyBorder="1" applyAlignment="1" applyProtection="1">
      <alignment horizontal="center"/>
      <protection locked="0"/>
    </xf>
    <xf numFmtId="0" fontId="6" fillId="0" borderId="4" xfId="1" applyNumberFormat="1" applyFont="1" applyBorder="1" applyAlignment="1">
      <alignment horizontal="left"/>
    </xf>
    <xf numFmtId="0" fontId="6" fillId="0" borderId="2" xfId="1" applyNumberFormat="1" applyFont="1" applyBorder="1" applyAlignment="1">
      <alignment horizontal="left"/>
    </xf>
    <xf numFmtId="0" fontId="15" fillId="0" borderId="1" xfId="1" applyNumberFormat="1" applyFont="1" applyBorder="1" applyAlignment="1" applyProtection="1">
      <alignment horizontal="center" wrapText="1"/>
      <protection locked="0"/>
    </xf>
    <xf numFmtId="0" fontId="15" fillId="0" borderId="1" xfId="1" applyNumberFormat="1" applyFont="1" applyBorder="1" applyAlignment="1" applyProtection="1">
      <alignment horizontal="center"/>
      <protection locked="0"/>
    </xf>
    <xf numFmtId="0" fontId="16" fillId="0" borderId="1" xfId="1" applyNumberFormat="1" applyFont="1" applyBorder="1" applyAlignment="1">
      <alignment horizontal="center"/>
    </xf>
    <xf numFmtId="0" fontId="16" fillId="0" borderId="4" xfId="1" applyNumberFormat="1" applyFont="1" applyBorder="1" applyAlignment="1">
      <alignment horizontal="center"/>
    </xf>
    <xf numFmtId="0" fontId="16" fillId="0" borderId="2" xfId="1" applyNumberFormat="1" applyFont="1" applyBorder="1" applyAlignment="1">
      <alignment horizontal="center"/>
    </xf>
    <xf numFmtId="0" fontId="16" fillId="0" borderId="10" xfId="1" applyNumberFormat="1" applyFont="1" applyBorder="1" applyAlignment="1" applyProtection="1">
      <alignment horizontal="center"/>
      <protection locked="0"/>
    </xf>
    <xf numFmtId="0" fontId="16" fillId="0" borderId="0" xfId="1" applyNumberFormat="1" applyFont="1" applyAlignment="1" applyProtection="1">
      <alignment horizontal="center"/>
      <protection locked="0"/>
    </xf>
    <xf numFmtId="0" fontId="16" fillId="0" borderId="4" xfId="1" applyNumberFormat="1" applyFont="1" applyBorder="1" applyAlignment="1">
      <alignment horizontal="left"/>
    </xf>
    <xf numFmtId="0" fontId="16" fillId="0" borderId="2" xfId="1" applyNumberFormat="1" applyFont="1" applyBorder="1" applyAlignment="1">
      <alignment horizontal="left"/>
    </xf>
    <xf numFmtId="0" fontId="16" fillId="0" borderId="1" xfId="1" applyNumberFormat="1" applyFont="1" applyBorder="1" applyAlignment="1">
      <alignment horizontal="center" vertical="center"/>
    </xf>
    <xf numFmtId="0" fontId="16" fillId="0" borderId="1" xfId="1" applyNumberFormat="1" applyFont="1" applyBorder="1" applyAlignment="1">
      <alignment horizontal="center" wrapText="1"/>
    </xf>
    <xf numFmtId="0" fontId="11" fillId="0" borderId="0" xfId="1" applyNumberFormat="1" applyFont="1" applyAlignment="1">
      <alignment horizontal="center"/>
    </xf>
    <xf numFmtId="0" fontId="11" fillId="0" borderId="6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1" fontId="11" fillId="0" borderId="1" xfId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1" fillId="0" borderId="4" xfId="1" applyNumberFormat="1" applyFont="1" applyBorder="1" applyAlignment="1">
      <alignment horizontal="left"/>
    </xf>
    <xf numFmtId="0" fontId="11" fillId="0" borderId="2" xfId="1" applyNumberFormat="1" applyFont="1" applyBorder="1" applyAlignment="1">
      <alignment horizontal="left"/>
    </xf>
    <xf numFmtId="0" fontId="11" fillId="0" borderId="1" xfId="1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top" wrapText="1"/>
    </xf>
    <xf numFmtId="0" fontId="38" fillId="0" borderId="8" xfId="3" applyFont="1" applyFill="1" applyBorder="1" applyAlignment="1">
      <alignment horizontal="center" wrapText="1"/>
    </xf>
    <xf numFmtId="0" fontId="35" fillId="0" borderId="4" xfId="3" applyFont="1" applyBorder="1" applyAlignment="1">
      <alignment horizontal="center"/>
    </xf>
    <xf numFmtId="0" fontId="35" fillId="0" borderId="2" xfId="3" applyFont="1" applyBorder="1" applyAlignment="1">
      <alignment horizontal="center"/>
    </xf>
    <xf numFmtId="0" fontId="36" fillId="0" borderId="8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3" fillId="0" borderId="4" xfId="1" applyNumberFormat="1" applyFont="1" applyBorder="1" applyAlignment="1">
      <alignment horizontal="center" wrapText="1"/>
    </xf>
    <xf numFmtId="0" fontId="43" fillId="0" borderId="2" xfId="1" applyNumberFormat="1" applyFont="1" applyBorder="1" applyAlignment="1">
      <alignment horizontal="center" wrapText="1"/>
    </xf>
    <xf numFmtId="0" fontId="15" fillId="0" borderId="0" xfId="1" applyNumberFormat="1" applyFont="1" applyAlignment="1">
      <alignment horizontal="center"/>
    </xf>
    <xf numFmtId="0" fontId="43" fillId="0" borderId="10" xfId="1" applyNumberFormat="1" applyFont="1" applyBorder="1" applyAlignment="1">
      <alignment horizontal="center"/>
    </xf>
    <xf numFmtId="0" fontId="43" fillId="0" borderId="13" xfId="1" applyNumberFormat="1" applyFont="1" applyBorder="1" applyAlignment="1">
      <alignment horizontal="center"/>
    </xf>
    <xf numFmtId="0" fontId="43" fillId="0" borderId="8" xfId="1" applyNumberFormat="1" applyFont="1" applyBorder="1" applyAlignment="1">
      <alignment horizontal="center"/>
    </xf>
    <xf numFmtId="0" fontId="43" fillId="0" borderId="12" xfId="1" applyNumberFormat="1" applyFont="1" applyBorder="1" applyAlignment="1">
      <alignment horizontal="center"/>
    </xf>
    <xf numFmtId="0" fontId="43" fillId="0" borderId="14" xfId="1" applyNumberFormat="1" applyFont="1" applyBorder="1" applyAlignment="1">
      <alignment horizontal="center"/>
    </xf>
    <xf numFmtId="0" fontId="43" fillId="0" borderId="7" xfId="1" applyNumberFormat="1" applyFont="1" applyBorder="1" applyAlignment="1">
      <alignment horizontal="center"/>
    </xf>
    <xf numFmtId="0" fontId="43" fillId="0" borderId="1" xfId="1" applyNumberFormat="1" applyFont="1" applyBorder="1" applyAlignment="1">
      <alignment horizontal="center" wrapText="1"/>
    </xf>
    <xf numFmtId="0" fontId="43" fillId="0" borderId="1" xfId="1" applyNumberFormat="1" applyFont="1" applyBorder="1" applyAlignment="1">
      <alignment horizontal="center" vertical="center"/>
    </xf>
    <xf numFmtId="0" fontId="42" fillId="0" borderId="5" xfId="1" applyNumberFormat="1" applyFont="1" applyBorder="1" applyAlignment="1">
      <alignment horizontal="center" vertical="center"/>
    </xf>
    <xf numFmtId="0" fontId="42" fillId="0" borderId="1" xfId="1" applyNumberFormat="1" applyFont="1" applyBorder="1" applyAlignment="1">
      <alignment horizontal="center" vertical="center"/>
    </xf>
    <xf numFmtId="0" fontId="42" fillId="0" borderId="1" xfId="1" applyNumberFormat="1" applyFont="1" applyBorder="1" applyAlignment="1">
      <alignment horizontal="center" wrapText="1"/>
    </xf>
    <xf numFmtId="0" fontId="26" fillId="0" borderId="1" xfId="1" applyNumberFormat="1" applyFont="1" applyBorder="1" applyAlignment="1">
      <alignment horizontal="center" vertical="center"/>
    </xf>
    <xf numFmtId="0" fontId="43" fillId="0" borderId="14" xfId="1" applyNumberFormat="1" applyFont="1" applyBorder="1" applyAlignment="1">
      <alignment horizontal="center" vertical="center"/>
    </xf>
    <xf numFmtId="0" fontId="43" fillId="0" borderId="10" xfId="1" applyNumberFormat="1" applyFont="1" applyBorder="1" applyAlignment="1">
      <alignment horizontal="center" vertical="center"/>
    </xf>
    <xf numFmtId="0" fontId="43" fillId="0" borderId="13" xfId="1" applyNumberFormat="1" applyFont="1" applyBorder="1" applyAlignment="1">
      <alignment horizontal="center" vertical="center"/>
    </xf>
    <xf numFmtId="0" fontId="43" fillId="0" borderId="7" xfId="1" applyNumberFormat="1" applyFont="1" applyBorder="1" applyAlignment="1">
      <alignment horizontal="center" vertical="center"/>
    </xf>
    <xf numFmtId="0" fontId="43" fillId="0" borderId="8" xfId="1" applyNumberFormat="1" applyFont="1" applyBorder="1" applyAlignment="1">
      <alignment horizontal="center" vertical="center"/>
    </xf>
    <xf numFmtId="0" fontId="43" fillId="0" borderId="12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/>
    </xf>
    <xf numFmtId="0" fontId="15" fillId="0" borderId="8" xfId="1" applyNumberFormat="1" applyFont="1" applyBorder="1" applyAlignment="1">
      <alignment horizontal="center"/>
    </xf>
    <xf numFmtId="0" fontId="27" fillId="0" borderId="10" xfId="1" applyNumberFormat="1" applyFont="1" applyBorder="1" applyAlignment="1">
      <alignment horizontal="center"/>
    </xf>
    <xf numFmtId="0" fontId="42" fillId="0" borderId="5" xfId="1" applyNumberFormat="1" applyFont="1" applyBorder="1" applyAlignment="1">
      <alignment horizontal="center" wrapText="1"/>
    </xf>
    <xf numFmtId="0" fontId="42" fillId="0" borderId="14" xfId="1" applyNumberFormat="1" applyFont="1" applyBorder="1" applyAlignment="1">
      <alignment horizontal="center"/>
    </xf>
    <xf numFmtId="0" fontId="42" fillId="0" borderId="10" xfId="1" applyNumberFormat="1" applyFont="1" applyBorder="1" applyAlignment="1">
      <alignment horizontal="center"/>
    </xf>
    <xf numFmtId="0" fontId="42" fillId="0" borderId="13" xfId="1" applyNumberFormat="1" applyFont="1" applyBorder="1" applyAlignment="1">
      <alignment horizontal="center"/>
    </xf>
    <xf numFmtId="0" fontId="42" fillId="0" borderId="7" xfId="1" applyNumberFormat="1" applyFont="1" applyBorder="1" applyAlignment="1">
      <alignment horizontal="center"/>
    </xf>
    <xf numFmtId="0" fontId="42" fillId="0" borderId="8" xfId="1" applyNumberFormat="1" applyFont="1" applyBorder="1" applyAlignment="1">
      <alignment horizontal="center"/>
    </xf>
    <xf numFmtId="0" fontId="42" fillId="0" borderId="12" xfId="1" applyNumberFormat="1" applyFont="1" applyBorder="1" applyAlignment="1">
      <alignment horizontal="center"/>
    </xf>
    <xf numFmtId="0" fontId="42" fillId="0" borderId="14" xfId="1" applyNumberFormat="1" applyFont="1" applyBorder="1" applyAlignment="1">
      <alignment horizontal="center" vertical="center"/>
    </xf>
    <xf numFmtId="0" fontId="42" fillId="0" borderId="10" xfId="1" applyNumberFormat="1" applyFont="1" applyBorder="1" applyAlignment="1">
      <alignment horizontal="center" vertical="center"/>
    </xf>
    <xf numFmtId="0" fontId="42" fillId="0" borderId="13" xfId="1" applyNumberFormat="1" applyFont="1" applyBorder="1" applyAlignment="1">
      <alignment horizontal="center" vertical="center"/>
    </xf>
    <xf numFmtId="0" fontId="42" fillId="0" borderId="7" xfId="1" applyNumberFormat="1" applyFont="1" applyBorder="1" applyAlignment="1">
      <alignment horizontal="center" vertical="center"/>
    </xf>
    <xf numFmtId="0" fontId="42" fillId="0" borderId="8" xfId="1" applyNumberFormat="1" applyFont="1" applyBorder="1" applyAlignment="1">
      <alignment horizontal="center" vertical="center"/>
    </xf>
    <xf numFmtId="0" fontId="42" fillId="0" borderId="12" xfId="1" applyNumberFormat="1" applyFont="1" applyBorder="1" applyAlignment="1">
      <alignment horizontal="center" vertical="center"/>
    </xf>
    <xf numFmtId="0" fontId="44" fillId="0" borderId="0" xfId="1" applyNumberFormat="1" applyFont="1" applyAlignment="1">
      <alignment horizontal="center"/>
    </xf>
    <xf numFmtId="0" fontId="42" fillId="0" borderId="1" xfId="1" applyNumberFormat="1" applyFont="1" applyBorder="1" applyAlignment="1">
      <alignment horizontal="center" vertical="center" wrapText="1"/>
    </xf>
    <xf numFmtId="0" fontId="42" fillId="0" borderId="4" xfId="1" applyNumberFormat="1" applyFont="1" applyBorder="1" applyAlignment="1">
      <alignment horizontal="center" vertical="center"/>
    </xf>
    <xf numFmtId="0" fontId="27" fillId="0" borderId="1" xfId="1" applyNumberFormat="1" applyFont="1" applyBorder="1" applyAlignment="1">
      <alignment horizontal="center" vertical="center"/>
    </xf>
    <xf numFmtId="0" fontId="44" fillId="0" borderId="7" xfId="1" applyNumberFormat="1" applyFont="1" applyBorder="1" applyAlignment="1">
      <alignment horizontal="center"/>
    </xf>
    <xf numFmtId="0" fontId="44" fillId="0" borderId="8" xfId="1" applyNumberFormat="1" applyFont="1" applyBorder="1" applyAlignment="1">
      <alignment horizontal="center"/>
    </xf>
    <xf numFmtId="0" fontId="42" fillId="0" borderId="10" xfId="1" applyNumberFormat="1" applyFont="1" applyBorder="1" applyAlignment="1">
      <alignment horizontal="center" wrapText="1"/>
    </xf>
    <xf numFmtId="0" fontId="42" fillId="0" borderId="20" xfId="1" applyNumberFormat="1" applyFont="1" applyBorder="1" applyAlignment="1">
      <alignment horizontal="center"/>
    </xf>
    <xf numFmtId="0" fontId="42" fillId="0" borderId="19" xfId="1" applyNumberFormat="1" applyFont="1" applyBorder="1" applyAlignment="1">
      <alignment horizontal="center"/>
    </xf>
    <xf numFmtId="0" fontId="42" fillId="0" borderId="18" xfId="1" applyNumberFormat="1" applyFont="1" applyBorder="1" applyAlignment="1">
      <alignment horizontal="center"/>
    </xf>
    <xf numFmtId="0" fontId="42" fillId="0" borderId="17" xfId="1" applyNumberFormat="1" applyFont="1" applyBorder="1" applyAlignment="1">
      <alignment horizontal="center"/>
    </xf>
    <xf numFmtId="0" fontId="42" fillId="0" borderId="16" xfId="1" applyNumberFormat="1" applyFont="1" applyBorder="1" applyAlignment="1">
      <alignment horizontal="center"/>
    </xf>
    <xf numFmtId="0" fontId="42" fillId="0" borderId="15" xfId="1" applyNumberFormat="1" applyFont="1" applyBorder="1" applyAlignment="1">
      <alignment horizontal="center"/>
    </xf>
    <xf numFmtId="0" fontId="46" fillId="0" borderId="1" xfId="1" applyNumberFormat="1" applyFont="1" applyBorder="1" applyAlignment="1">
      <alignment horizontal="center" vertical="center" wrapText="1"/>
    </xf>
    <xf numFmtId="0" fontId="46" fillId="0" borderId="0" xfId="1" applyNumberFormat="1" applyFont="1" applyAlignment="1">
      <alignment horizontal="center"/>
    </xf>
    <xf numFmtId="0" fontId="46" fillId="0" borderId="6" xfId="1" applyNumberFormat="1" applyFont="1" applyBorder="1" applyAlignment="1">
      <alignment horizontal="center" vertical="center"/>
    </xf>
    <xf numFmtId="0" fontId="46" fillId="0" borderId="11" xfId="1" applyNumberFormat="1" applyFont="1" applyBorder="1" applyAlignment="1">
      <alignment horizontal="center" vertical="center"/>
    </xf>
    <xf numFmtId="0" fontId="46" fillId="0" borderId="5" xfId="1" applyNumberFormat="1" applyFont="1" applyBorder="1" applyAlignment="1">
      <alignment horizontal="center" vertical="center"/>
    </xf>
    <xf numFmtId="0" fontId="46" fillId="0" borderId="4" xfId="1" applyNumberFormat="1" applyFont="1" applyBorder="1" applyAlignment="1">
      <alignment horizontal="center"/>
    </xf>
    <xf numFmtId="0" fontId="46" fillId="0" borderId="2" xfId="1" applyNumberFormat="1" applyFont="1" applyBorder="1" applyAlignment="1">
      <alignment horizontal="center"/>
    </xf>
    <xf numFmtId="2" fontId="46" fillId="0" borderId="4" xfId="1" applyNumberFormat="1" applyFont="1" applyBorder="1" applyAlignment="1">
      <alignment horizontal="center" wrapText="1"/>
    </xf>
    <xf numFmtId="2" fontId="46" fillId="0" borderId="2" xfId="1" applyNumberFormat="1" applyFont="1" applyBorder="1" applyAlignment="1">
      <alignment horizontal="center" wrapText="1"/>
    </xf>
    <xf numFmtId="0" fontId="46" fillId="0" borderId="6" xfId="1" applyNumberFormat="1" applyFont="1" applyBorder="1" applyAlignment="1">
      <alignment horizontal="center" vertical="center" wrapText="1"/>
    </xf>
    <xf numFmtId="0" fontId="46" fillId="0" borderId="11" xfId="1" applyNumberFormat="1" applyFont="1" applyBorder="1" applyAlignment="1">
      <alignment horizontal="center" vertical="center" wrapText="1"/>
    </xf>
    <xf numFmtId="0" fontId="46" fillId="0" borderId="5" xfId="1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60" fillId="0" borderId="4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2" xfId="0" applyFont="1" applyBorder="1" applyAlignment="1">
      <alignment horizontal="center"/>
    </xf>
    <xf numFmtId="0" fontId="16" fillId="5" borderId="14" xfId="0" applyFont="1" applyFill="1" applyBorder="1" applyAlignment="1">
      <alignment horizontal="center" wrapText="1"/>
    </xf>
    <xf numFmtId="0" fontId="16" fillId="5" borderId="13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0" fontId="43" fillId="0" borderId="4" xfId="1" applyNumberFormat="1" applyFont="1" applyBorder="1" applyAlignment="1">
      <alignment horizontal="left"/>
    </xf>
    <xf numFmtId="0" fontId="43" fillId="0" borderId="2" xfId="1" applyNumberFormat="1" applyFont="1" applyBorder="1" applyAlignment="1">
      <alignment horizontal="left"/>
    </xf>
    <xf numFmtId="0" fontId="27" fillId="0" borderId="4" xfId="1" applyNumberFormat="1" applyFont="1" applyBorder="1" applyAlignment="1">
      <alignment horizontal="center" vertical="top" wrapText="1"/>
    </xf>
    <xf numFmtId="0" fontId="27" fillId="0" borderId="2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27" fillId="0" borderId="4" xfId="1" applyNumberFormat="1" applyFont="1" applyBorder="1" applyAlignment="1" applyProtection="1">
      <alignment horizontal="center"/>
      <protection locked="0"/>
    </xf>
    <xf numFmtId="0" fontId="27" fillId="0" borderId="3" xfId="1" applyNumberFormat="1" applyFont="1" applyBorder="1" applyAlignment="1" applyProtection="1">
      <alignment horizontal="center"/>
      <protection locked="0"/>
    </xf>
    <xf numFmtId="0" fontId="27" fillId="0" borderId="2" xfId="1" applyNumberFormat="1" applyFont="1" applyBorder="1" applyAlignment="1" applyProtection="1">
      <alignment horizontal="center"/>
      <protection locked="0"/>
    </xf>
    <xf numFmtId="0" fontId="42" fillId="0" borderId="4" xfId="1" applyNumberFormat="1" applyFont="1" applyBorder="1" applyAlignment="1" applyProtection="1">
      <alignment horizontal="center"/>
      <protection locked="0"/>
    </xf>
    <xf numFmtId="0" fontId="42" fillId="0" borderId="2" xfId="1" applyNumberFormat="1" applyFont="1" applyBorder="1" applyAlignment="1" applyProtection="1">
      <alignment horizontal="center"/>
      <protection locked="0"/>
    </xf>
    <xf numFmtId="0" fontId="42" fillId="0" borderId="3" xfId="1" applyNumberFormat="1" applyFont="1" applyBorder="1" applyAlignment="1" applyProtection="1">
      <alignment horizontal="center"/>
      <protection locked="0"/>
    </xf>
    <xf numFmtId="0" fontId="42" fillId="0" borderId="4" xfId="1" applyNumberFormat="1" applyFont="1" applyBorder="1" applyAlignment="1" applyProtection="1">
      <alignment horizontal="center" wrapText="1"/>
      <protection locked="0"/>
    </xf>
    <xf numFmtId="0" fontId="42" fillId="0" borderId="6" xfId="1" applyNumberFormat="1" applyFont="1" applyBorder="1" applyAlignment="1" applyProtection="1">
      <alignment horizontal="center" vertical="top" wrapText="1"/>
      <protection locked="0"/>
    </xf>
    <xf numFmtId="0" fontId="42" fillId="0" borderId="11" xfId="1" applyNumberFormat="1" applyFont="1" applyBorder="1" applyAlignment="1" applyProtection="1">
      <alignment horizontal="center" vertical="top"/>
      <protection locked="0"/>
    </xf>
    <xf numFmtId="0" fontId="42" fillId="0" borderId="5" xfId="1" applyNumberFormat="1" applyFont="1" applyBorder="1" applyAlignment="1" applyProtection="1">
      <alignment horizontal="center" vertical="top"/>
      <protection locked="0"/>
    </xf>
    <xf numFmtId="0" fontId="27" fillId="0" borderId="1" xfId="1" applyNumberFormat="1" applyFont="1" applyBorder="1" applyAlignment="1">
      <alignment horizontal="center" vertical="top" wrapText="1"/>
    </xf>
    <xf numFmtId="1" fontId="27" fillId="0" borderId="6" xfId="1" applyFont="1" applyBorder="1" applyAlignment="1">
      <alignment horizontal="center" vertical="top" wrapText="1"/>
    </xf>
    <xf numFmtId="1" fontId="27" fillId="0" borderId="5" xfId="1" applyFont="1" applyBorder="1" applyAlignment="1">
      <alignment horizontal="center" vertical="top" wrapText="1"/>
    </xf>
    <xf numFmtId="0" fontId="52" fillId="0" borderId="4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54" fillId="0" borderId="6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4" xfId="0" applyFont="1" applyBorder="1" applyAlignment="1" applyProtection="1">
      <alignment horizontal="center" vertical="center" wrapText="1"/>
      <protection locked="0"/>
    </xf>
    <xf numFmtId="0" fontId="54" fillId="0" borderId="2" xfId="0" applyFont="1" applyBorder="1" applyAlignment="1" applyProtection="1">
      <alignment horizontal="center" vertical="center" wrapText="1"/>
      <protection locked="0"/>
    </xf>
    <xf numFmtId="0" fontId="55" fillId="0" borderId="4" xfId="0" applyFont="1" applyBorder="1" applyAlignment="1" applyProtection="1">
      <alignment horizontal="center" vertical="center" wrapText="1"/>
      <protection locked="0"/>
    </xf>
    <xf numFmtId="0" fontId="55" fillId="0" borderId="2" xfId="0" applyFont="1" applyBorder="1" applyAlignment="1" applyProtection="1">
      <alignment horizontal="center" vertical="center" wrapText="1"/>
      <protection locked="0"/>
    </xf>
    <xf numFmtId="2" fontId="54" fillId="0" borderId="4" xfId="0" applyNumberFormat="1" applyFont="1" applyBorder="1" applyAlignment="1">
      <alignment horizontal="center"/>
    </xf>
    <xf numFmtId="2" fontId="54" fillId="0" borderId="2" xfId="0" applyNumberFormat="1" applyFont="1" applyBorder="1" applyAlignment="1">
      <alignment horizontal="center"/>
    </xf>
    <xf numFmtId="0" fontId="27" fillId="0" borderId="1" xfId="10" applyFont="1" applyBorder="1" applyAlignment="1">
      <alignment horizontal="center"/>
    </xf>
    <xf numFmtId="0" fontId="53" fillId="0" borderId="1" xfId="10" applyFont="1" applyBorder="1" applyAlignment="1" applyProtection="1">
      <alignment horizontal="center"/>
      <protection locked="0"/>
    </xf>
    <xf numFmtId="1" fontId="60" fillId="0" borderId="1" xfId="10" applyNumberFormat="1" applyFont="1" applyBorder="1" applyAlignment="1" applyProtection="1">
      <alignment horizontal="center" vertical="center" wrapText="1"/>
      <protection locked="0"/>
    </xf>
    <xf numFmtId="2" fontId="60" fillId="0" borderId="1" xfId="10" applyNumberFormat="1" applyFont="1" applyBorder="1" applyAlignment="1" applyProtection="1">
      <alignment horizontal="center" vertical="center" wrapText="1"/>
      <protection locked="0"/>
    </xf>
    <xf numFmtId="0" fontId="60" fillId="0" borderId="1" xfId="10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center"/>
    </xf>
    <xf numFmtId="0" fontId="54" fillId="0" borderId="1" xfId="0" applyFont="1" applyBorder="1" applyAlignment="1" applyProtection="1">
      <alignment horizontal="center" wrapText="1"/>
      <protection locked="0"/>
    </xf>
    <xf numFmtId="0" fontId="54" fillId="0" borderId="8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/>
    </xf>
    <xf numFmtId="0" fontId="54" fillId="0" borderId="1" xfId="0" applyFont="1" applyBorder="1" applyAlignment="1" applyProtection="1">
      <alignment horizontal="center"/>
      <protection locked="0"/>
    </xf>
    <xf numFmtId="0" fontId="30" fillId="0" borderId="1" xfId="13" applyNumberFormat="1" applyFont="1" applyFill="1" applyBorder="1" applyAlignment="1" applyProtection="1">
      <alignment horizontal="center"/>
      <protection locked="0"/>
    </xf>
    <xf numFmtId="0" fontId="10" fillId="0" borderId="0" xfId="13" applyNumberFormat="1" applyFont="1" applyFill="1" applyAlignment="1" applyProtection="1">
      <alignment horizontal="center"/>
      <protection locked="0"/>
    </xf>
    <xf numFmtId="0" fontId="10" fillId="0" borderId="21" xfId="13" applyNumberFormat="1" applyFont="1" applyFill="1" applyBorder="1" applyAlignment="1" applyProtection="1">
      <alignment horizontal="center"/>
      <protection locked="0"/>
    </xf>
    <xf numFmtId="0" fontId="10" fillId="0" borderId="1" xfId="13" applyNumberFormat="1" applyFont="1" applyFill="1" applyBorder="1" applyAlignment="1" applyProtection="1">
      <alignment horizontal="center"/>
      <protection locked="0"/>
    </xf>
  </cellXfs>
  <cellStyles count="14">
    <cellStyle name="Excel Built-in Normal" xfId="8"/>
    <cellStyle name="Excel Built-in Normal 1" xfId="9"/>
    <cellStyle name="Heading" xfId="4"/>
    <cellStyle name="Heading1" xfId="5"/>
    <cellStyle name="Normal" xfId="0" builtinId="0"/>
    <cellStyle name="Normal 2" xfId="1"/>
    <cellStyle name="Normal 2 2" xfId="12"/>
    <cellStyle name="Normal 3" xfId="3"/>
    <cellStyle name="Normal 3 2" xfId="11"/>
    <cellStyle name="Normal 4" xfId="10"/>
    <cellStyle name="Normal 5" xfId="13"/>
    <cellStyle name="Normal_Sheet1" xfId="2"/>
    <cellStyle name="Result" xfId="6"/>
    <cellStyle name="Result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ures%20prepared%20from%20data/bank-1-dataentry-general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bank-1-dataentry-generalNew%20(9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ures%20prepared%20from%20data/3A_GSS_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-data-entry"/>
      <sheetName val="DEP-ADV-REV"/>
      <sheetName val="WS-ADV-REV"/>
      <sheetName val="kcc-Total-REV"/>
      <sheetName val="min-dis-rev"/>
      <sheetName val="min-women-REV"/>
      <sheetName val="JLGS"/>
      <sheetName val="Sheet1"/>
    </sheetNames>
    <sheetDataSet>
      <sheetData sheetId="0">
        <row r="5">
          <cell r="B5" t="str">
            <v>Canara Bank</v>
          </cell>
          <cell r="R5">
            <v>107.20646437994723</v>
          </cell>
          <cell r="S5">
            <v>104.28327158734683</v>
          </cell>
          <cell r="T5">
            <v>60.583480951318656</v>
          </cell>
          <cell r="U5">
            <v>60.175634869592123</v>
          </cell>
          <cell r="V5">
            <v>69.137555379016874</v>
          </cell>
          <cell r="AN5">
            <v>97273</v>
          </cell>
          <cell r="AO5">
            <v>156090</v>
          </cell>
          <cell r="BD5">
            <v>463261</v>
          </cell>
          <cell r="BE5">
            <v>500250</v>
          </cell>
          <cell r="BH5">
            <v>13927</v>
          </cell>
          <cell r="BI5">
            <v>1299</v>
          </cell>
          <cell r="BL5">
            <v>712034</v>
          </cell>
          <cell r="BM5">
            <v>1000727</v>
          </cell>
          <cell r="BS5">
            <v>675680.95948700001</v>
          </cell>
          <cell r="BT5">
            <v>443079</v>
          </cell>
          <cell r="BU5">
            <v>391247</v>
          </cell>
          <cell r="BX5">
            <v>579076</v>
          </cell>
          <cell r="BY5">
            <v>625312</v>
          </cell>
          <cell r="DP5">
            <v>0</v>
          </cell>
          <cell r="DQ5">
            <v>0</v>
          </cell>
          <cell r="DR5">
            <v>286</v>
          </cell>
          <cell r="DS5">
            <v>846</v>
          </cell>
          <cell r="DT5">
            <v>286</v>
          </cell>
          <cell r="DU5">
            <v>846</v>
          </cell>
          <cell r="DV5">
            <v>922</v>
          </cell>
          <cell r="DW5">
            <v>1979</v>
          </cell>
          <cell r="DX5">
            <v>922</v>
          </cell>
          <cell r="DY5">
            <v>1979</v>
          </cell>
          <cell r="DZ5">
            <v>1759</v>
          </cell>
        </row>
        <row r="6">
          <cell r="B6" t="str">
            <v>Corporation Bank</v>
          </cell>
          <cell r="R6">
            <v>85.190768736149309</v>
          </cell>
          <cell r="S6">
            <v>77.424548357264456</v>
          </cell>
          <cell r="T6">
            <v>61.703098902982553</v>
          </cell>
          <cell r="U6">
            <v>49.248704121868343</v>
          </cell>
          <cell r="V6">
            <v>60.125816866047707</v>
          </cell>
          <cell r="AN6">
            <v>20676</v>
          </cell>
          <cell r="AO6">
            <v>50840</v>
          </cell>
          <cell r="BD6">
            <v>195550</v>
          </cell>
          <cell r="BE6">
            <v>615168</v>
          </cell>
          <cell r="BH6">
            <v>456</v>
          </cell>
          <cell r="BI6">
            <v>81</v>
          </cell>
          <cell r="BL6">
            <v>75782</v>
          </cell>
          <cell r="BM6">
            <v>124982</v>
          </cell>
          <cell r="BS6">
            <v>312537.69900000002</v>
          </cell>
          <cell r="BT6">
            <v>109047</v>
          </cell>
          <cell r="BU6">
            <v>189564</v>
          </cell>
          <cell r="BX6">
            <v>219831</v>
          </cell>
          <cell r="BY6">
            <v>599893</v>
          </cell>
          <cell r="DP6">
            <v>0</v>
          </cell>
          <cell r="DQ6">
            <v>0</v>
          </cell>
          <cell r="DR6">
            <v>702</v>
          </cell>
          <cell r="DS6">
            <v>2401</v>
          </cell>
          <cell r="DT6">
            <v>702</v>
          </cell>
          <cell r="DU6">
            <v>2401</v>
          </cell>
          <cell r="DV6">
            <v>6537</v>
          </cell>
          <cell r="DW6">
            <v>10685</v>
          </cell>
          <cell r="DX6">
            <v>5467</v>
          </cell>
          <cell r="DY6">
            <v>9528</v>
          </cell>
          <cell r="DZ6">
            <v>0</v>
          </cell>
        </row>
        <row r="7">
          <cell r="B7" t="str">
            <v>Syndicate Bank</v>
          </cell>
          <cell r="R7">
            <v>96.679181526589389</v>
          </cell>
          <cell r="S7">
            <v>92.974666680319146</v>
          </cell>
          <cell r="T7">
            <v>65.384049571379691</v>
          </cell>
          <cell r="U7">
            <v>58.458342320467857</v>
          </cell>
          <cell r="V7">
            <v>72.497287762350055</v>
          </cell>
          <cell r="AN7">
            <v>58231</v>
          </cell>
          <cell r="AO7">
            <v>118205</v>
          </cell>
          <cell r="BD7">
            <v>295831</v>
          </cell>
          <cell r="BE7">
            <v>386987</v>
          </cell>
          <cell r="BH7">
            <v>1117</v>
          </cell>
          <cell r="BI7">
            <v>721</v>
          </cell>
          <cell r="BL7">
            <v>679638</v>
          </cell>
          <cell r="BM7">
            <v>1937971</v>
          </cell>
          <cell r="BS7">
            <v>308045.34000000003</v>
          </cell>
          <cell r="BT7">
            <v>156507</v>
          </cell>
          <cell r="BU7">
            <v>207129</v>
          </cell>
          <cell r="BX7">
            <v>278225</v>
          </cell>
          <cell r="BY7">
            <v>406045</v>
          </cell>
          <cell r="DP7">
            <v>0</v>
          </cell>
          <cell r="DQ7">
            <v>0</v>
          </cell>
          <cell r="DR7">
            <v>4773</v>
          </cell>
          <cell r="DS7">
            <v>6678.68</v>
          </cell>
          <cell r="DT7">
            <v>4712</v>
          </cell>
          <cell r="DU7">
            <v>6554.41</v>
          </cell>
          <cell r="DV7">
            <v>5976</v>
          </cell>
          <cell r="DW7">
            <v>11743.45</v>
          </cell>
          <cell r="DX7">
            <v>5708</v>
          </cell>
          <cell r="DY7">
            <v>11281.37</v>
          </cell>
          <cell r="DZ7">
            <v>602</v>
          </cell>
        </row>
        <row r="8">
          <cell r="B8" t="str">
            <v>State Bank of India</v>
          </cell>
          <cell r="R8">
            <v>76.586371173039282</v>
          </cell>
          <cell r="S8">
            <v>59.81893620994402</v>
          </cell>
          <cell r="T8">
            <v>46.431592036174187</v>
          </cell>
          <cell r="U8">
            <v>75.701791590027796</v>
          </cell>
          <cell r="V8">
            <v>65.722571621019739</v>
          </cell>
          <cell r="AN8">
            <v>291529</v>
          </cell>
          <cell r="AO8">
            <v>410166</v>
          </cell>
          <cell r="BD8">
            <v>752090</v>
          </cell>
          <cell r="BE8">
            <v>692701</v>
          </cell>
          <cell r="BH8">
            <v>9181</v>
          </cell>
          <cell r="BI8">
            <v>59265</v>
          </cell>
          <cell r="BL8">
            <v>248844</v>
          </cell>
          <cell r="BM8">
            <v>1336544.48</v>
          </cell>
          <cell r="BS8">
            <v>1030259.263</v>
          </cell>
          <cell r="BT8">
            <v>103073</v>
          </cell>
          <cell r="BU8">
            <v>262221.03999999998</v>
          </cell>
          <cell r="BX8">
            <v>332130</v>
          </cell>
          <cell r="BY8">
            <v>533919.92000000004</v>
          </cell>
          <cell r="DP8">
            <v>0</v>
          </cell>
          <cell r="DQ8">
            <v>0</v>
          </cell>
          <cell r="DR8">
            <v>5943</v>
          </cell>
          <cell r="DS8">
            <v>13112</v>
          </cell>
          <cell r="DT8">
            <v>5943</v>
          </cell>
          <cell r="DU8">
            <v>13112</v>
          </cell>
          <cell r="DV8">
            <v>3305</v>
          </cell>
          <cell r="DW8">
            <v>9979.89</v>
          </cell>
          <cell r="DX8">
            <v>3121</v>
          </cell>
          <cell r="DY8">
            <v>9230.09</v>
          </cell>
          <cell r="DZ8">
            <v>0</v>
          </cell>
        </row>
        <row r="9">
          <cell r="B9" t="str">
            <v>Vijaya Bank</v>
          </cell>
          <cell r="R9">
            <v>80.374345687495108</v>
          </cell>
          <cell r="S9">
            <v>74.780315048031582</v>
          </cell>
          <cell r="T9">
            <v>57.87341086043525</v>
          </cell>
          <cell r="U9">
            <v>74.171179253992875</v>
          </cell>
          <cell r="V9">
            <v>72.197309925404568</v>
          </cell>
          <cell r="AN9">
            <v>39685</v>
          </cell>
          <cell r="AO9">
            <v>44581</v>
          </cell>
          <cell r="BD9">
            <v>381098</v>
          </cell>
          <cell r="BE9">
            <v>502832</v>
          </cell>
          <cell r="BH9">
            <v>419</v>
          </cell>
          <cell r="BI9">
            <v>34</v>
          </cell>
          <cell r="BL9">
            <v>404383</v>
          </cell>
          <cell r="BM9">
            <v>447637.02</v>
          </cell>
          <cell r="BS9">
            <v>185104.84099999999</v>
          </cell>
          <cell r="BT9">
            <v>41890</v>
          </cell>
          <cell r="BU9">
            <v>63125.329727999997</v>
          </cell>
          <cell r="BX9">
            <v>85782</v>
          </cell>
          <cell r="BY9">
            <v>177951.210185</v>
          </cell>
          <cell r="DP9">
            <v>0</v>
          </cell>
          <cell r="DQ9">
            <v>0</v>
          </cell>
          <cell r="DR9">
            <v>295</v>
          </cell>
          <cell r="DS9">
            <v>1014</v>
          </cell>
          <cell r="DT9">
            <v>264</v>
          </cell>
          <cell r="DU9">
            <v>950</v>
          </cell>
          <cell r="DV9">
            <v>1254</v>
          </cell>
          <cell r="DW9">
            <v>2145</v>
          </cell>
          <cell r="DX9">
            <v>1155</v>
          </cell>
          <cell r="DY9">
            <v>2012</v>
          </cell>
          <cell r="DZ9">
            <v>0</v>
          </cell>
        </row>
        <row r="10">
          <cell r="R10">
            <v>89.67560722396091</v>
          </cell>
          <cell r="S10">
            <v>75.875004316299496</v>
          </cell>
          <cell r="T10">
            <v>54.68166837724803</v>
          </cell>
          <cell r="U10">
            <v>66.456708686827199</v>
          </cell>
          <cell r="V10">
            <v>67.42563552443842</v>
          </cell>
          <cell r="AN10">
            <v>507394</v>
          </cell>
          <cell r="AO10">
            <v>779882</v>
          </cell>
          <cell r="BD10">
            <v>2087830</v>
          </cell>
          <cell r="BE10">
            <v>2697938</v>
          </cell>
          <cell r="BH10">
            <v>25100</v>
          </cell>
          <cell r="BI10">
            <v>61400</v>
          </cell>
          <cell r="BL10">
            <v>2120681</v>
          </cell>
          <cell r="BM10">
            <v>4847861.5</v>
          </cell>
          <cell r="BS10">
            <v>2511628.1024870002</v>
          </cell>
          <cell r="BT10">
            <v>853596</v>
          </cell>
          <cell r="BU10">
            <v>1113286.3697280001</v>
          </cell>
          <cell r="BX10">
            <v>1495044</v>
          </cell>
          <cell r="BY10">
            <v>2343121.1301850001</v>
          </cell>
          <cell r="DP10">
            <v>0</v>
          </cell>
          <cell r="DQ10">
            <v>0</v>
          </cell>
          <cell r="DR10">
            <v>11999</v>
          </cell>
          <cell r="DS10">
            <v>24051.68</v>
          </cell>
          <cell r="DT10">
            <v>11907</v>
          </cell>
          <cell r="DU10">
            <v>23863.41</v>
          </cell>
          <cell r="DV10">
            <v>17994</v>
          </cell>
          <cell r="DW10">
            <v>36532.339999999997</v>
          </cell>
          <cell r="DX10">
            <v>16373</v>
          </cell>
          <cell r="DY10">
            <v>34030.460000000006</v>
          </cell>
          <cell r="DZ10">
            <v>2361</v>
          </cell>
        </row>
        <row r="13">
          <cell r="B13" t="str">
            <v>Allahabad Bank</v>
          </cell>
          <cell r="R13">
            <v>48.845401174168295</v>
          </cell>
          <cell r="S13">
            <v>42.41727941176471</v>
          </cell>
          <cell r="T13">
            <v>55.242826649540035</v>
          </cell>
          <cell r="U13">
            <v>204.04931550716518</v>
          </cell>
          <cell r="V13">
            <v>152.85603993485205</v>
          </cell>
          <cell r="AN13">
            <v>2356</v>
          </cell>
          <cell r="AO13">
            <v>2884</v>
          </cell>
          <cell r="BD13">
            <v>338</v>
          </cell>
          <cell r="BE13">
            <v>817</v>
          </cell>
          <cell r="BH13">
            <v>0</v>
          </cell>
          <cell r="BI13">
            <v>0</v>
          </cell>
          <cell r="BL13">
            <v>0</v>
          </cell>
          <cell r="BM13">
            <v>0</v>
          </cell>
          <cell r="BS13">
            <v>3633.9229999999998</v>
          </cell>
          <cell r="BT13">
            <v>18</v>
          </cell>
          <cell r="BU13">
            <v>11.1</v>
          </cell>
          <cell r="BX13">
            <v>338</v>
          </cell>
          <cell r="BY13">
            <v>817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</row>
        <row r="14">
          <cell r="B14" t="str">
            <v>Andhrabank</v>
          </cell>
          <cell r="R14">
            <v>238.14410480349343</v>
          </cell>
          <cell r="S14">
            <v>276.1316184685262</v>
          </cell>
          <cell r="T14">
            <v>139.59835206896193</v>
          </cell>
          <cell r="U14">
            <v>71.213971401114179</v>
          </cell>
          <cell r="V14">
            <v>84.256277412722596</v>
          </cell>
          <cell r="AN14">
            <v>1640</v>
          </cell>
          <cell r="AO14">
            <v>3690</v>
          </cell>
          <cell r="BD14">
            <v>4000</v>
          </cell>
          <cell r="BE14">
            <v>10008.280000000001</v>
          </cell>
          <cell r="BH14">
            <v>49</v>
          </cell>
          <cell r="BI14">
            <v>3</v>
          </cell>
          <cell r="BL14">
            <v>8576</v>
          </cell>
          <cell r="BM14">
            <v>14996.18</v>
          </cell>
          <cell r="BS14">
            <v>18604.120999999999</v>
          </cell>
          <cell r="BT14">
            <v>3178</v>
          </cell>
          <cell r="BU14">
            <v>7161.76</v>
          </cell>
          <cell r="BX14">
            <v>4154</v>
          </cell>
          <cell r="BY14">
            <v>10212.65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4</v>
          </cell>
          <cell r="DW14">
            <v>41</v>
          </cell>
          <cell r="DX14">
            <v>0</v>
          </cell>
          <cell r="DY14">
            <v>0</v>
          </cell>
          <cell r="DZ14">
            <v>0</v>
          </cell>
        </row>
        <row r="15">
          <cell r="B15" t="str">
            <v>Bank of Baroda</v>
          </cell>
          <cell r="R15">
            <v>101.36862140850175</v>
          </cell>
          <cell r="S15">
            <v>127.07032928154456</v>
          </cell>
          <cell r="T15">
            <v>61.353862103038011</v>
          </cell>
          <cell r="U15">
            <v>118.41653134491499</v>
          </cell>
          <cell r="V15">
            <v>103.47498066810603</v>
          </cell>
          <cell r="AN15">
            <v>4300</v>
          </cell>
          <cell r="AO15">
            <v>7323</v>
          </cell>
          <cell r="BD15">
            <v>25096</v>
          </cell>
          <cell r="BE15">
            <v>34406</v>
          </cell>
          <cell r="BH15">
            <v>0</v>
          </cell>
          <cell r="BI15">
            <v>0</v>
          </cell>
          <cell r="BL15">
            <v>40981</v>
          </cell>
          <cell r="BM15">
            <v>59259</v>
          </cell>
          <cell r="BS15">
            <v>14817.315000000001</v>
          </cell>
          <cell r="BT15">
            <v>3848</v>
          </cell>
          <cell r="BU15">
            <v>3999</v>
          </cell>
          <cell r="BX15">
            <v>24641</v>
          </cell>
          <cell r="BY15">
            <v>27678</v>
          </cell>
          <cell r="DP15">
            <v>0</v>
          </cell>
          <cell r="DQ15">
            <v>0</v>
          </cell>
          <cell r="DR15">
            <v>5</v>
          </cell>
          <cell r="DS15">
            <v>55</v>
          </cell>
          <cell r="DT15">
            <v>5</v>
          </cell>
          <cell r="DU15">
            <v>55</v>
          </cell>
          <cell r="DV15">
            <v>25</v>
          </cell>
          <cell r="DW15">
            <v>70</v>
          </cell>
          <cell r="DX15">
            <v>25</v>
          </cell>
          <cell r="DY15">
            <v>70</v>
          </cell>
          <cell r="DZ15">
            <v>0</v>
          </cell>
        </row>
        <row r="16">
          <cell r="B16" t="str">
            <v>Bank of India</v>
          </cell>
          <cell r="R16">
            <v>82.408104795238728</v>
          </cell>
          <cell r="S16">
            <v>170.04148102627133</v>
          </cell>
          <cell r="T16">
            <v>115.69183059522182</v>
          </cell>
          <cell r="U16">
            <v>118.85644267661095</v>
          </cell>
          <cell r="V16">
            <v>119.35690333641882</v>
          </cell>
          <cell r="AN16">
            <v>2125</v>
          </cell>
          <cell r="AO16">
            <v>5241.2</v>
          </cell>
          <cell r="BD16">
            <v>50462</v>
          </cell>
          <cell r="BE16">
            <v>154880</v>
          </cell>
          <cell r="BH16">
            <v>214</v>
          </cell>
          <cell r="BI16">
            <v>103</v>
          </cell>
          <cell r="BL16">
            <v>57483</v>
          </cell>
          <cell r="BM16">
            <v>171599.27</v>
          </cell>
          <cell r="BS16">
            <v>70601.3443463203</v>
          </cell>
          <cell r="BT16">
            <v>9077</v>
          </cell>
          <cell r="BU16">
            <v>29755</v>
          </cell>
          <cell r="BX16">
            <v>34300</v>
          </cell>
          <cell r="BY16">
            <v>77421.304000000004</v>
          </cell>
          <cell r="DP16">
            <v>0</v>
          </cell>
          <cell r="DQ16">
            <v>0</v>
          </cell>
          <cell r="DR16">
            <v>1</v>
          </cell>
          <cell r="DS16">
            <v>1.5</v>
          </cell>
          <cell r="DT16">
            <v>1</v>
          </cell>
          <cell r="DU16">
            <v>1.5</v>
          </cell>
          <cell r="DV16">
            <v>230</v>
          </cell>
          <cell r="DW16">
            <v>298</v>
          </cell>
          <cell r="DX16">
            <v>230</v>
          </cell>
          <cell r="DY16">
            <v>298</v>
          </cell>
          <cell r="DZ16">
            <v>0</v>
          </cell>
        </row>
        <row r="17">
          <cell r="B17" t="str">
            <v>Bank of Maharastra</v>
          </cell>
          <cell r="R17">
            <v>98.567882988482324</v>
          </cell>
          <cell r="S17">
            <v>76.934223066179428</v>
          </cell>
          <cell r="T17">
            <v>60.385551029503382</v>
          </cell>
          <cell r="U17">
            <v>213.75529428212391</v>
          </cell>
          <cell r="V17">
            <v>139.47574202164557</v>
          </cell>
          <cell r="AN17">
            <v>2138</v>
          </cell>
          <cell r="AO17">
            <v>5217</v>
          </cell>
          <cell r="BD17">
            <v>7893</v>
          </cell>
          <cell r="BE17">
            <v>12881</v>
          </cell>
          <cell r="BH17">
            <v>12</v>
          </cell>
          <cell r="BI17">
            <v>16</v>
          </cell>
          <cell r="BL17">
            <v>11551</v>
          </cell>
          <cell r="BM17">
            <v>49461</v>
          </cell>
          <cell r="BS17">
            <v>16528.378000000001</v>
          </cell>
          <cell r="BT17">
            <v>4164</v>
          </cell>
          <cell r="BU17">
            <v>8099</v>
          </cell>
          <cell r="BX17">
            <v>11334</v>
          </cell>
          <cell r="BY17">
            <v>25000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</row>
        <row r="18">
          <cell r="B18" t="str">
            <v>Central Bank of India</v>
          </cell>
          <cell r="R18">
            <v>138.3929170299819</v>
          </cell>
          <cell r="S18">
            <v>119.96591393268001</v>
          </cell>
          <cell r="T18">
            <v>76.006740540264516</v>
          </cell>
          <cell r="U18">
            <v>94.075647249190936</v>
          </cell>
          <cell r="V18">
            <v>93.713170293754573</v>
          </cell>
          <cell r="AN18">
            <v>5914</v>
          </cell>
          <cell r="AO18">
            <v>10464</v>
          </cell>
          <cell r="BD18">
            <v>8968</v>
          </cell>
          <cell r="BE18">
            <v>17206</v>
          </cell>
          <cell r="BH18">
            <v>3</v>
          </cell>
          <cell r="BI18">
            <v>1</v>
          </cell>
          <cell r="BL18">
            <v>23760</v>
          </cell>
          <cell r="BM18">
            <v>35440</v>
          </cell>
          <cell r="BS18">
            <v>26830.477999999999</v>
          </cell>
          <cell r="BT18">
            <v>3245</v>
          </cell>
          <cell r="BU18">
            <v>5465</v>
          </cell>
          <cell r="BX18">
            <v>8964</v>
          </cell>
          <cell r="BY18">
            <v>17203</v>
          </cell>
          <cell r="DP18">
            <v>0</v>
          </cell>
          <cell r="DQ18">
            <v>0</v>
          </cell>
          <cell r="DR18">
            <v>4</v>
          </cell>
          <cell r="DS18">
            <v>12</v>
          </cell>
          <cell r="DT18">
            <v>0</v>
          </cell>
          <cell r="DU18">
            <v>0</v>
          </cell>
          <cell r="DV18">
            <v>5</v>
          </cell>
          <cell r="DW18">
            <v>14.06</v>
          </cell>
          <cell r="DX18">
            <v>0</v>
          </cell>
          <cell r="DY18">
            <v>0</v>
          </cell>
          <cell r="DZ18">
            <v>0</v>
          </cell>
        </row>
        <row r="19">
          <cell r="B19" t="str">
            <v>Dena Bank</v>
          </cell>
          <cell r="R19">
            <v>48.81139224331104</v>
          </cell>
          <cell r="S19">
            <v>50.655536249267087</v>
          </cell>
          <cell r="T19">
            <v>39.353829717893483</v>
          </cell>
          <cell r="U19">
            <v>76.578099838969408</v>
          </cell>
          <cell r="V19">
            <v>67.671196420845021</v>
          </cell>
          <cell r="AN19">
            <v>1299</v>
          </cell>
          <cell r="AO19">
            <v>2620</v>
          </cell>
          <cell r="BD19">
            <v>2700</v>
          </cell>
          <cell r="BE19">
            <v>7101</v>
          </cell>
          <cell r="BH19">
            <v>4</v>
          </cell>
          <cell r="BI19">
            <v>0.23</v>
          </cell>
          <cell r="BL19">
            <v>3320</v>
          </cell>
          <cell r="BM19">
            <v>8121</v>
          </cell>
          <cell r="BS19">
            <v>15393.348346320299</v>
          </cell>
          <cell r="BT19">
            <v>1371</v>
          </cell>
          <cell r="BU19">
            <v>3459</v>
          </cell>
          <cell r="BX19">
            <v>5692</v>
          </cell>
          <cell r="BY19">
            <v>18501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6</v>
          </cell>
          <cell r="DW19">
            <v>20.12</v>
          </cell>
          <cell r="DX19">
            <v>0</v>
          </cell>
          <cell r="DY19">
            <v>0</v>
          </cell>
          <cell r="DZ19">
            <v>0</v>
          </cell>
        </row>
        <row r="20">
          <cell r="B20" t="str">
            <v xml:space="preserve">Indian Bank </v>
          </cell>
          <cell r="R20">
            <v>340.44701517979411</v>
          </cell>
          <cell r="S20">
            <v>82.714687546346681</v>
          </cell>
          <cell r="T20">
            <v>44.184779436206853</v>
          </cell>
          <cell r="U20">
            <v>95.150467653139231</v>
          </cell>
          <cell r="V20">
            <v>89.272620397339992</v>
          </cell>
          <cell r="AN20">
            <v>4575</v>
          </cell>
          <cell r="AO20">
            <v>7376.25</v>
          </cell>
          <cell r="BD20">
            <v>15539</v>
          </cell>
          <cell r="BE20">
            <v>14760.76</v>
          </cell>
          <cell r="BH20">
            <v>391</v>
          </cell>
          <cell r="BI20">
            <v>201</v>
          </cell>
          <cell r="BL20">
            <v>19803</v>
          </cell>
          <cell r="BM20">
            <v>46488.58</v>
          </cell>
          <cell r="BS20">
            <v>40714.169346320297</v>
          </cell>
          <cell r="BT20">
            <v>20130</v>
          </cell>
          <cell r="BU20">
            <v>22219.75</v>
          </cell>
          <cell r="BX20">
            <v>24764</v>
          </cell>
          <cell r="BY20">
            <v>31891.77</v>
          </cell>
          <cell r="DP20">
            <v>0</v>
          </cell>
          <cell r="DQ20">
            <v>0</v>
          </cell>
          <cell r="DR20">
            <v>11</v>
          </cell>
          <cell r="DS20">
            <v>20</v>
          </cell>
          <cell r="DT20">
            <v>11</v>
          </cell>
          <cell r="DU20">
            <v>20</v>
          </cell>
          <cell r="DV20">
            <v>23</v>
          </cell>
          <cell r="DW20">
            <v>44</v>
          </cell>
          <cell r="DX20">
            <v>23</v>
          </cell>
          <cell r="DY20">
            <v>39</v>
          </cell>
          <cell r="DZ20">
            <v>0</v>
          </cell>
        </row>
        <row r="21">
          <cell r="B21" t="str">
            <v>Indian Overseas Bank</v>
          </cell>
          <cell r="R21">
            <v>92.7983518244137</v>
          </cell>
          <cell r="S21">
            <v>108.31136754681579</v>
          </cell>
          <cell r="T21">
            <v>68.861129919646828</v>
          </cell>
          <cell r="U21">
            <v>46.358140163773513</v>
          </cell>
          <cell r="V21">
            <v>58.293520789452081</v>
          </cell>
          <cell r="AN21">
            <v>11615</v>
          </cell>
          <cell r="AO21">
            <v>80843.740000000005</v>
          </cell>
          <cell r="BD21">
            <v>33312</v>
          </cell>
          <cell r="BE21">
            <v>30261</v>
          </cell>
          <cell r="BH21">
            <v>1174</v>
          </cell>
          <cell r="BI21">
            <v>106.56</v>
          </cell>
          <cell r="BL21">
            <v>63291</v>
          </cell>
          <cell r="BM21">
            <v>26382.73</v>
          </cell>
          <cell r="BS21">
            <v>61250.639000000003</v>
          </cell>
          <cell r="BT21">
            <v>32032</v>
          </cell>
          <cell r="BU21">
            <v>26176.59</v>
          </cell>
          <cell r="BX21">
            <v>60402</v>
          </cell>
          <cell r="BY21">
            <v>52434.05</v>
          </cell>
          <cell r="DP21">
            <v>0</v>
          </cell>
          <cell r="DQ21">
            <v>0</v>
          </cell>
          <cell r="DR21">
            <v>22</v>
          </cell>
          <cell r="DS21">
            <v>32.51</v>
          </cell>
          <cell r="DT21">
            <v>22</v>
          </cell>
          <cell r="DU21">
            <v>32.51</v>
          </cell>
          <cell r="DV21">
            <v>826</v>
          </cell>
          <cell r="DW21">
            <v>2548</v>
          </cell>
          <cell r="DX21">
            <v>826</v>
          </cell>
          <cell r="DY21">
            <v>2548</v>
          </cell>
          <cell r="DZ21">
            <v>284</v>
          </cell>
        </row>
        <row r="22">
          <cell r="B22" t="str">
            <v>Oriental Bank of Commerce</v>
          </cell>
          <cell r="R22">
            <v>77.038369304556355</v>
          </cell>
          <cell r="S22">
            <v>97.446886112884116</v>
          </cell>
          <cell r="T22">
            <v>73.80969609261939</v>
          </cell>
          <cell r="U22">
            <v>39.929183951602802</v>
          </cell>
          <cell r="V22">
            <v>44.275835828549688</v>
          </cell>
          <cell r="AN22">
            <v>1037</v>
          </cell>
          <cell r="AO22">
            <v>5090.8900000000003</v>
          </cell>
          <cell r="BD22">
            <v>2635</v>
          </cell>
          <cell r="BE22">
            <v>6967.62</v>
          </cell>
          <cell r="BH22">
            <v>0</v>
          </cell>
          <cell r="BI22">
            <v>0</v>
          </cell>
          <cell r="BL22">
            <v>5792</v>
          </cell>
          <cell r="BM22">
            <v>17820.21</v>
          </cell>
          <cell r="BS22">
            <v>12059.8053463203</v>
          </cell>
          <cell r="BT22">
            <v>1555</v>
          </cell>
          <cell r="BU22">
            <v>2794.4829463000001</v>
          </cell>
          <cell r="BX22">
            <v>3533</v>
          </cell>
          <cell r="BY22">
            <v>8663.4751723000008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2</v>
          </cell>
          <cell r="DW22">
            <v>2.09</v>
          </cell>
          <cell r="DX22">
            <v>2</v>
          </cell>
          <cell r="DY22">
            <v>2.09</v>
          </cell>
          <cell r="DZ22">
            <v>0</v>
          </cell>
        </row>
        <row r="23">
          <cell r="B23" t="str">
            <v>Punjab National Bank</v>
          </cell>
          <cell r="R23">
            <v>197.44318181818181</v>
          </cell>
          <cell r="S23">
            <v>70.885507327755619</v>
          </cell>
          <cell r="T23">
            <v>61.217851935570145</v>
          </cell>
          <cell r="U23">
            <v>236.86935468368043</v>
          </cell>
          <cell r="V23">
            <v>192.02620455348523</v>
          </cell>
          <cell r="AN23">
            <v>2450</v>
          </cell>
          <cell r="AO23">
            <v>3230.65</v>
          </cell>
          <cell r="BD23">
            <v>21320</v>
          </cell>
          <cell r="BE23">
            <v>27356</v>
          </cell>
          <cell r="BH23">
            <v>402</v>
          </cell>
          <cell r="BI23">
            <v>40.96</v>
          </cell>
          <cell r="BL23">
            <v>22577</v>
          </cell>
          <cell r="BM23">
            <v>27253.83</v>
          </cell>
          <cell r="BS23">
            <v>15755.0843463203</v>
          </cell>
          <cell r="BT23">
            <v>5619</v>
          </cell>
          <cell r="BU23">
            <v>5021.59</v>
          </cell>
          <cell r="BX23">
            <v>15570</v>
          </cell>
          <cell r="BY23">
            <v>25417.07</v>
          </cell>
          <cell r="DP23">
            <v>0</v>
          </cell>
          <cell r="DQ23">
            <v>0</v>
          </cell>
          <cell r="DR23">
            <v>3</v>
          </cell>
          <cell r="DS23">
            <v>7</v>
          </cell>
          <cell r="DT23">
            <v>0</v>
          </cell>
          <cell r="DU23">
            <v>0</v>
          </cell>
          <cell r="DV23">
            <v>119</v>
          </cell>
          <cell r="DW23">
            <v>437</v>
          </cell>
          <cell r="DX23">
            <v>75</v>
          </cell>
          <cell r="DY23">
            <v>278</v>
          </cell>
          <cell r="DZ23">
            <v>0</v>
          </cell>
        </row>
        <row r="24">
          <cell r="B24" t="str">
            <v>Punjab and Synd Bank</v>
          </cell>
          <cell r="R24" t="e">
            <v>#DIV/0!</v>
          </cell>
          <cell r="S24">
            <v>32.894736842105267</v>
          </cell>
          <cell r="T24">
            <v>201.6892911010558</v>
          </cell>
          <cell r="U24">
            <v>115.45139725574703</v>
          </cell>
          <cell r="V24">
            <v>116.43547485289811</v>
          </cell>
          <cell r="AN24">
            <v>18</v>
          </cell>
          <cell r="AO24">
            <v>36</v>
          </cell>
          <cell r="BD24">
            <v>0</v>
          </cell>
          <cell r="BE24">
            <v>0</v>
          </cell>
          <cell r="BH24">
            <v>0</v>
          </cell>
          <cell r="BI24">
            <v>0</v>
          </cell>
          <cell r="BL24">
            <v>161</v>
          </cell>
          <cell r="BM24">
            <v>325</v>
          </cell>
          <cell r="BS24">
            <v>1439.3109999999999</v>
          </cell>
          <cell r="BT24">
            <v>1</v>
          </cell>
          <cell r="BU24">
            <v>3</v>
          </cell>
          <cell r="BX24">
            <v>10</v>
          </cell>
          <cell r="BY24">
            <v>62</v>
          </cell>
          <cell r="DP24">
            <v>10</v>
          </cell>
          <cell r="DQ24">
            <v>100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</row>
        <row r="25">
          <cell r="B25" t="str">
            <v>UCO Bank</v>
          </cell>
          <cell r="R25">
            <v>94.003990339178827</v>
          </cell>
          <cell r="S25">
            <v>145.1487037197607</v>
          </cell>
          <cell r="T25">
            <v>91.190749731312309</v>
          </cell>
          <cell r="U25">
            <v>107.34674270859333</v>
          </cell>
          <cell r="V25">
            <v>106.85887440567174</v>
          </cell>
          <cell r="AN25">
            <v>556</v>
          </cell>
          <cell r="AO25">
            <v>274</v>
          </cell>
          <cell r="BD25">
            <v>3540</v>
          </cell>
          <cell r="BE25">
            <v>3225</v>
          </cell>
          <cell r="BH25">
            <v>6</v>
          </cell>
          <cell r="BI25">
            <v>2</v>
          </cell>
          <cell r="BL25">
            <v>3536</v>
          </cell>
          <cell r="BM25">
            <v>11922</v>
          </cell>
          <cell r="BS25">
            <v>20978.09</v>
          </cell>
          <cell r="BT25">
            <v>394</v>
          </cell>
          <cell r="BU25">
            <v>767.35</v>
          </cell>
          <cell r="BX25">
            <v>3169</v>
          </cell>
          <cell r="BY25">
            <v>3952.26</v>
          </cell>
          <cell r="DP25">
            <v>0</v>
          </cell>
          <cell r="DQ25">
            <v>0</v>
          </cell>
          <cell r="DR25">
            <v>2</v>
          </cell>
          <cell r="DS25">
            <v>7</v>
          </cell>
          <cell r="DT25">
            <v>2</v>
          </cell>
          <cell r="DU25">
            <v>7</v>
          </cell>
          <cell r="DV25">
            <v>179</v>
          </cell>
          <cell r="DW25">
            <v>326</v>
          </cell>
          <cell r="DX25">
            <v>179</v>
          </cell>
          <cell r="DY25">
            <v>326</v>
          </cell>
          <cell r="DZ25">
            <v>0</v>
          </cell>
        </row>
        <row r="26">
          <cell r="B26" t="str">
            <v>Union Bank Of India</v>
          </cell>
          <cell r="R26">
            <v>128.74538980385111</v>
          </cell>
          <cell r="S26">
            <v>116.92734371060291</v>
          </cell>
          <cell r="T26">
            <v>73.948651231716923</v>
          </cell>
          <cell r="U26">
            <v>121.27573976363435</v>
          </cell>
          <cell r="V26">
            <v>107.23095315488023</v>
          </cell>
          <cell r="AN26">
            <v>7764</v>
          </cell>
          <cell r="AO26">
            <v>13419</v>
          </cell>
          <cell r="BD26">
            <v>46222</v>
          </cell>
          <cell r="BE26">
            <v>65101</v>
          </cell>
          <cell r="BH26">
            <v>287</v>
          </cell>
          <cell r="BI26">
            <v>164</v>
          </cell>
          <cell r="BL26">
            <v>141328</v>
          </cell>
          <cell r="BM26">
            <v>273845.63</v>
          </cell>
          <cell r="BS26">
            <v>66410.06</v>
          </cell>
          <cell r="BT26">
            <v>29791</v>
          </cell>
          <cell r="BU26">
            <v>35307.995917599997</v>
          </cell>
          <cell r="BX26">
            <v>184734</v>
          </cell>
          <cell r="BY26">
            <v>312754.12579050002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</row>
        <row r="27">
          <cell r="B27" t="str">
            <v>United Bank of India</v>
          </cell>
          <cell r="R27" t="e">
            <v>#DIV/0!</v>
          </cell>
          <cell r="S27">
            <v>213.19648093841641</v>
          </cell>
          <cell r="T27">
            <v>84.482441625298762</v>
          </cell>
          <cell r="U27">
            <v>793.60691321620175</v>
          </cell>
          <cell r="V27">
            <v>571.59052643394318</v>
          </cell>
          <cell r="AN27">
            <v>246</v>
          </cell>
          <cell r="AO27">
            <v>765</v>
          </cell>
          <cell r="BD27">
            <v>0</v>
          </cell>
          <cell r="BE27">
            <v>0</v>
          </cell>
          <cell r="BH27">
            <v>0</v>
          </cell>
          <cell r="BI27">
            <v>0</v>
          </cell>
          <cell r="BL27">
            <v>791</v>
          </cell>
          <cell r="BM27">
            <v>4022</v>
          </cell>
          <cell r="BS27">
            <v>5259.7743463203497</v>
          </cell>
          <cell r="BT27">
            <v>0</v>
          </cell>
          <cell r="BU27">
            <v>0</v>
          </cell>
          <cell r="BX27">
            <v>0</v>
          </cell>
          <cell r="BY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</row>
        <row r="28">
          <cell r="B28" t="str">
            <v>IDBI Bank</v>
          </cell>
          <cell r="R28">
            <v>198.82447958517625</v>
          </cell>
          <cell r="S28">
            <v>137.64578386913234</v>
          </cell>
          <cell r="T28">
            <v>77.295106612366766</v>
          </cell>
          <cell r="U28">
            <v>89.238657288508932</v>
          </cell>
          <cell r="V28">
            <v>89.793390092269277</v>
          </cell>
          <cell r="AN28">
            <v>2146</v>
          </cell>
          <cell r="AO28">
            <v>7144.72</v>
          </cell>
          <cell r="BD28">
            <v>91853</v>
          </cell>
          <cell r="BE28">
            <v>246631.36</v>
          </cell>
          <cell r="BH28">
            <v>5</v>
          </cell>
          <cell r="BI28">
            <v>74.489999999999995</v>
          </cell>
          <cell r="BL28">
            <v>102541</v>
          </cell>
          <cell r="BM28">
            <v>281349.90999999997</v>
          </cell>
          <cell r="BS28">
            <v>22454.78</v>
          </cell>
          <cell r="BT28">
            <v>2941</v>
          </cell>
          <cell r="BU28">
            <v>6033.7874069999998</v>
          </cell>
          <cell r="BX28">
            <v>22958</v>
          </cell>
          <cell r="BY28">
            <v>65377.010000000097</v>
          </cell>
          <cell r="DP28">
            <v>0</v>
          </cell>
          <cell r="DQ28">
            <v>0</v>
          </cell>
          <cell r="DR28">
            <v>2362</v>
          </cell>
          <cell r="DS28">
            <v>2772.79</v>
          </cell>
          <cell r="DT28">
            <v>2351</v>
          </cell>
          <cell r="DU28">
            <v>2753.94</v>
          </cell>
          <cell r="DV28">
            <v>2497</v>
          </cell>
          <cell r="DW28">
            <v>3737.35</v>
          </cell>
          <cell r="DX28">
            <v>2485</v>
          </cell>
          <cell r="DY28">
            <v>3712.78</v>
          </cell>
          <cell r="DZ28">
            <v>0</v>
          </cell>
        </row>
        <row r="29">
          <cell r="R29">
            <v>120.79513648938793</v>
          </cell>
          <cell r="S29">
            <v>122.23488643170232</v>
          </cell>
          <cell r="T29">
            <v>75.727713741151305</v>
          </cell>
          <cell r="U29">
            <v>106.11113689328917</v>
          </cell>
          <cell r="V29">
            <v>100.95541443932848</v>
          </cell>
          <cell r="AN29">
            <v>50179</v>
          </cell>
          <cell r="AO29">
            <v>155619.45000000001</v>
          </cell>
          <cell r="BD29">
            <v>313878</v>
          </cell>
          <cell r="BE29">
            <v>631602.02</v>
          </cell>
          <cell r="BH29">
            <v>2547</v>
          </cell>
          <cell r="BI29">
            <v>712.24</v>
          </cell>
          <cell r="BL29">
            <v>505491</v>
          </cell>
          <cell r="BM29">
            <v>1028286.3399999999</v>
          </cell>
          <cell r="BS29">
            <v>412730.62107792194</v>
          </cell>
          <cell r="BT29">
            <v>117364</v>
          </cell>
          <cell r="BU29">
            <v>156274.40627090001</v>
          </cell>
          <cell r="BX29">
            <v>404563</v>
          </cell>
          <cell r="BY29">
            <v>677384.71496280015</v>
          </cell>
          <cell r="DP29">
            <v>10</v>
          </cell>
          <cell r="DQ29">
            <v>100</v>
          </cell>
          <cell r="DR29">
            <v>2410</v>
          </cell>
          <cell r="DS29">
            <v>2907.8</v>
          </cell>
          <cell r="DT29">
            <v>2392</v>
          </cell>
          <cell r="DU29">
            <v>2869.95</v>
          </cell>
          <cell r="DV29">
            <v>3916</v>
          </cell>
          <cell r="DW29">
            <v>7537.62</v>
          </cell>
          <cell r="DX29">
            <v>3845</v>
          </cell>
          <cell r="DY29">
            <v>7273.8700000000008</v>
          </cell>
          <cell r="DZ29">
            <v>284</v>
          </cell>
        </row>
        <row r="32">
          <cell r="B32" t="str">
            <v>Karnataka Bank Ltd</v>
          </cell>
          <cell r="R32">
            <v>47.368659372013802</v>
          </cell>
          <cell r="S32">
            <v>57.470792602238575</v>
          </cell>
          <cell r="T32">
            <v>61.111188634723078</v>
          </cell>
          <cell r="U32">
            <v>46.666659260161921</v>
          </cell>
          <cell r="V32">
            <v>53.078837465291386</v>
          </cell>
          <cell r="AN32">
            <v>5658</v>
          </cell>
          <cell r="AO32">
            <v>7916</v>
          </cell>
          <cell r="BD32">
            <v>105272</v>
          </cell>
          <cell r="BE32">
            <v>131968</v>
          </cell>
          <cell r="BH32">
            <v>22</v>
          </cell>
          <cell r="BI32">
            <v>1</v>
          </cell>
          <cell r="BL32">
            <v>153475</v>
          </cell>
          <cell r="BM32">
            <v>176602.61</v>
          </cell>
          <cell r="BS32">
            <v>138167.163</v>
          </cell>
          <cell r="BT32">
            <v>1392</v>
          </cell>
          <cell r="BU32">
            <v>6454.11</v>
          </cell>
          <cell r="BX32">
            <v>21823</v>
          </cell>
          <cell r="BY32">
            <v>56069.1</v>
          </cell>
          <cell r="DP32">
            <v>0</v>
          </cell>
          <cell r="DQ32">
            <v>0</v>
          </cell>
          <cell r="DR32">
            <v>28</v>
          </cell>
          <cell r="DS32">
            <v>60</v>
          </cell>
          <cell r="DT32">
            <v>24</v>
          </cell>
          <cell r="DU32">
            <v>55</v>
          </cell>
          <cell r="DV32">
            <v>184</v>
          </cell>
          <cell r="DW32">
            <v>259</v>
          </cell>
          <cell r="DX32">
            <v>141</v>
          </cell>
          <cell r="DY32">
            <v>215</v>
          </cell>
          <cell r="DZ32">
            <v>0</v>
          </cell>
        </row>
        <row r="33">
          <cell r="B33" t="str">
            <v>Kotak Mahendra Bank</v>
          </cell>
          <cell r="R33">
            <v>35.008692719549153</v>
          </cell>
          <cell r="S33">
            <v>17.806803357105768</v>
          </cell>
          <cell r="T33">
            <v>34.692627533944425</v>
          </cell>
          <cell r="U33">
            <v>82.573388536844149</v>
          </cell>
          <cell r="V33">
            <v>72.195211266667343</v>
          </cell>
          <cell r="AN33">
            <v>65316</v>
          </cell>
          <cell r="AO33">
            <v>20607.62</v>
          </cell>
          <cell r="BD33">
            <v>110778</v>
          </cell>
          <cell r="BE33">
            <v>50071.07</v>
          </cell>
          <cell r="BH33">
            <v>0</v>
          </cell>
          <cell r="BI33">
            <v>0</v>
          </cell>
          <cell r="BL33">
            <v>179926</v>
          </cell>
          <cell r="BM33">
            <v>78651.7</v>
          </cell>
          <cell r="BS33">
            <v>25528.0943463203</v>
          </cell>
          <cell r="BT33">
            <v>1</v>
          </cell>
          <cell r="BU33">
            <v>1.1200000000000001</v>
          </cell>
          <cell r="BX33">
            <v>2143</v>
          </cell>
          <cell r="BY33">
            <v>4530.1265733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</row>
        <row r="34">
          <cell r="B34" t="str">
            <v>Cathelic Syrian Bank Ltd.</v>
          </cell>
          <cell r="R34">
            <v>424.43181818181819</v>
          </cell>
          <cell r="S34" t="e">
            <v>#DIV/0!</v>
          </cell>
          <cell r="T34">
            <v>82.177299088649548</v>
          </cell>
          <cell r="U34" t="e">
            <v>#DIV/0!</v>
          </cell>
          <cell r="V34">
            <v>87.096194675812512</v>
          </cell>
          <cell r="AN34">
            <v>27</v>
          </cell>
          <cell r="AO34">
            <v>32</v>
          </cell>
          <cell r="BD34">
            <v>9262</v>
          </cell>
          <cell r="BE34">
            <v>10224.84</v>
          </cell>
          <cell r="BH34">
            <v>9</v>
          </cell>
          <cell r="BI34">
            <v>0.1</v>
          </cell>
          <cell r="BL34">
            <v>0</v>
          </cell>
          <cell r="BM34">
            <v>0</v>
          </cell>
          <cell r="BS34">
            <v>6539.509</v>
          </cell>
          <cell r="BT34">
            <v>1</v>
          </cell>
          <cell r="BU34">
            <v>1.35</v>
          </cell>
          <cell r="BX34">
            <v>1</v>
          </cell>
          <cell r="BY34">
            <v>1.35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</row>
        <row r="35">
          <cell r="B35" t="str">
            <v>City Union Bank Ltd</v>
          </cell>
          <cell r="R35" t="e">
            <v>#DIV/0!</v>
          </cell>
          <cell r="S35">
            <v>143.81405162717436</v>
          </cell>
          <cell r="T35">
            <v>97.253874544188463</v>
          </cell>
          <cell r="U35">
            <v>65.216704345298311</v>
          </cell>
          <cell r="V35">
            <v>72.409131740920003</v>
          </cell>
          <cell r="AN35">
            <v>16</v>
          </cell>
          <cell r="AO35">
            <v>114</v>
          </cell>
          <cell r="BD35">
            <v>2035</v>
          </cell>
          <cell r="BE35">
            <v>1336</v>
          </cell>
          <cell r="BH35">
            <v>0</v>
          </cell>
          <cell r="BI35">
            <v>0</v>
          </cell>
          <cell r="BL35">
            <v>1827</v>
          </cell>
          <cell r="BM35">
            <v>1254.77</v>
          </cell>
          <cell r="BS35">
            <v>5283.07</v>
          </cell>
          <cell r="BT35">
            <v>2293</v>
          </cell>
          <cell r="BU35">
            <v>1806.70847</v>
          </cell>
          <cell r="BX35">
            <v>2130</v>
          </cell>
          <cell r="BY35">
            <v>1832.617086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</row>
        <row r="36">
          <cell r="B36" t="str">
            <v>Dhanalaxmi Bank Ltd.</v>
          </cell>
          <cell r="R36" t="e">
            <v>#DIV/0!</v>
          </cell>
          <cell r="S36">
            <v>48.961937716262973</v>
          </cell>
          <cell r="T36">
            <v>73.974591651542653</v>
          </cell>
          <cell r="U36">
            <v>139.90616405112442</v>
          </cell>
          <cell r="V36">
            <v>133.06559962614639</v>
          </cell>
          <cell r="AN36">
            <v>7</v>
          </cell>
          <cell r="AO36">
            <v>3</v>
          </cell>
          <cell r="BD36">
            <v>0</v>
          </cell>
          <cell r="BE36">
            <v>0</v>
          </cell>
          <cell r="BH36">
            <v>0</v>
          </cell>
          <cell r="BI36">
            <v>0</v>
          </cell>
          <cell r="BL36">
            <v>13</v>
          </cell>
          <cell r="BM36">
            <v>12</v>
          </cell>
          <cell r="BS36">
            <v>3843.4059999999999</v>
          </cell>
          <cell r="BT36">
            <v>0</v>
          </cell>
          <cell r="BU36">
            <v>0</v>
          </cell>
          <cell r="BX36">
            <v>0</v>
          </cell>
          <cell r="BY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</row>
        <row r="37">
          <cell r="B37" t="str">
            <v>Federal Bank Ltd.</v>
          </cell>
          <cell r="R37">
            <v>100.54676224741344</v>
          </cell>
          <cell r="S37">
            <v>91.549827722261711</v>
          </cell>
          <cell r="T37">
            <v>136.33987365551292</v>
          </cell>
          <cell r="U37">
            <v>198.47852429865668</v>
          </cell>
          <cell r="V37">
            <v>166.92394075225616</v>
          </cell>
          <cell r="AN37">
            <v>712</v>
          </cell>
          <cell r="AO37">
            <v>1069</v>
          </cell>
          <cell r="BD37">
            <v>33236</v>
          </cell>
          <cell r="BE37">
            <v>39655</v>
          </cell>
          <cell r="BH37">
            <v>0</v>
          </cell>
          <cell r="BI37">
            <v>0</v>
          </cell>
          <cell r="BL37">
            <v>35971</v>
          </cell>
          <cell r="BM37">
            <v>56299.11</v>
          </cell>
          <cell r="BS37">
            <v>30884.858</v>
          </cell>
          <cell r="BT37">
            <v>51464</v>
          </cell>
          <cell r="BU37">
            <v>61010.411999999997</v>
          </cell>
          <cell r="BX37">
            <v>37005</v>
          </cell>
          <cell r="BY37">
            <v>52993.612000000001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</row>
        <row r="38">
          <cell r="B38" t="str">
            <v>J and K Bank Ltd</v>
          </cell>
          <cell r="R38" t="e">
            <v>#DIV/0!</v>
          </cell>
          <cell r="S38" t="e">
            <v>#DIV/0!</v>
          </cell>
          <cell r="T38">
            <v>179.97601918465227</v>
          </cell>
          <cell r="U38">
            <v>298.19849979599735</v>
          </cell>
          <cell r="V38">
            <v>295.18294609997042</v>
          </cell>
          <cell r="AN38">
            <v>0</v>
          </cell>
          <cell r="AO38">
            <v>0</v>
          </cell>
          <cell r="BD38">
            <v>0</v>
          </cell>
          <cell r="BE38">
            <v>0</v>
          </cell>
          <cell r="BH38">
            <v>0</v>
          </cell>
          <cell r="BI38">
            <v>0</v>
          </cell>
          <cell r="BL38">
            <v>0</v>
          </cell>
          <cell r="BM38">
            <v>0</v>
          </cell>
          <cell r="BS38">
            <v>1392.048</v>
          </cell>
          <cell r="BT38">
            <v>0</v>
          </cell>
          <cell r="BU38">
            <v>0</v>
          </cell>
          <cell r="BX38">
            <v>0</v>
          </cell>
          <cell r="BY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</row>
        <row r="39">
          <cell r="B39" t="str">
            <v>Karur Vysya Bank Ltd.</v>
          </cell>
          <cell r="R39">
            <v>102.81094365063829</v>
          </cell>
          <cell r="S39">
            <v>87.188340954589947</v>
          </cell>
          <cell r="T39">
            <v>69.951856683337667</v>
          </cell>
          <cell r="U39">
            <v>61.112698637630871</v>
          </cell>
          <cell r="V39">
            <v>64.480318122084086</v>
          </cell>
          <cell r="AN39">
            <v>455</v>
          </cell>
          <cell r="AO39">
            <v>3264</v>
          </cell>
          <cell r="BD39">
            <v>1480</v>
          </cell>
          <cell r="BE39">
            <v>942</v>
          </cell>
          <cell r="BH39">
            <v>0</v>
          </cell>
          <cell r="BI39">
            <v>0</v>
          </cell>
          <cell r="BL39">
            <v>856</v>
          </cell>
          <cell r="BM39">
            <v>1248</v>
          </cell>
          <cell r="BS39">
            <v>13357.718000000001</v>
          </cell>
          <cell r="BT39">
            <v>1352</v>
          </cell>
          <cell r="BU39">
            <v>922</v>
          </cell>
          <cell r="BX39">
            <v>1715</v>
          </cell>
          <cell r="BY39">
            <v>1124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</row>
        <row r="40">
          <cell r="B40" t="str">
            <v>Lakshmi Vilas Bank Ltd</v>
          </cell>
          <cell r="R40">
            <v>64.182585632166109</v>
          </cell>
          <cell r="S40">
            <v>30.804136623675571</v>
          </cell>
          <cell r="T40">
            <v>39.284012373497262</v>
          </cell>
          <cell r="U40">
            <v>121.02682584359069</v>
          </cell>
          <cell r="V40">
            <v>101.38859663065729</v>
          </cell>
          <cell r="AN40">
            <v>39</v>
          </cell>
          <cell r="AO40">
            <v>21.67</v>
          </cell>
          <cell r="BD40">
            <v>4591</v>
          </cell>
          <cell r="BE40">
            <v>5311.5</v>
          </cell>
          <cell r="BH40">
            <v>0</v>
          </cell>
          <cell r="BI40">
            <v>0</v>
          </cell>
          <cell r="BL40">
            <v>1276</v>
          </cell>
          <cell r="BM40">
            <v>23497.09</v>
          </cell>
          <cell r="BS40">
            <v>16458.633999999998</v>
          </cell>
          <cell r="BT40">
            <v>0</v>
          </cell>
          <cell r="BU40">
            <v>0</v>
          </cell>
          <cell r="BX40">
            <v>0</v>
          </cell>
          <cell r="BY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</row>
        <row r="41">
          <cell r="B41" t="str">
            <v xml:space="preserve">Ratnakar Bank Ltd </v>
          </cell>
          <cell r="R41">
            <v>88.435262714718831</v>
          </cell>
          <cell r="S41">
            <v>123.85197649647006</v>
          </cell>
          <cell r="T41">
            <v>63.024265432664663</v>
          </cell>
          <cell r="U41">
            <v>106.64753827706539</v>
          </cell>
          <cell r="V41">
            <v>100.32227941643725</v>
          </cell>
          <cell r="AN41">
            <v>21161</v>
          </cell>
          <cell r="AO41">
            <v>3747.93</v>
          </cell>
          <cell r="BD41">
            <v>131354</v>
          </cell>
          <cell r="BE41">
            <v>40434.69</v>
          </cell>
          <cell r="BH41">
            <v>0</v>
          </cell>
          <cell r="BI41">
            <v>0</v>
          </cell>
          <cell r="BL41">
            <v>160685</v>
          </cell>
          <cell r="BM41">
            <v>46520.480000000003</v>
          </cell>
          <cell r="BS41">
            <v>7990.29</v>
          </cell>
          <cell r="BT41">
            <v>2336</v>
          </cell>
          <cell r="BU41">
            <v>4515.59</v>
          </cell>
          <cell r="BX41">
            <v>6890</v>
          </cell>
          <cell r="BY41">
            <v>23710.1924301</v>
          </cell>
          <cell r="DP41">
            <v>0</v>
          </cell>
          <cell r="DQ41">
            <v>0</v>
          </cell>
          <cell r="DR41">
            <v>22331</v>
          </cell>
          <cell r="DS41">
            <v>34280.959999999999</v>
          </cell>
          <cell r="DT41">
            <v>18239</v>
          </cell>
          <cell r="DU41">
            <v>27882.97</v>
          </cell>
          <cell r="DV41">
            <v>32441</v>
          </cell>
          <cell r="DW41">
            <v>35502.400000000001</v>
          </cell>
          <cell r="DX41">
            <v>26332</v>
          </cell>
          <cell r="DY41">
            <v>29304.15</v>
          </cell>
          <cell r="DZ41">
            <v>0</v>
          </cell>
        </row>
        <row r="42">
          <cell r="B42" t="str">
            <v>South Indian Bank Ltd</v>
          </cell>
          <cell r="R42">
            <v>273.04261645193264</v>
          </cell>
          <cell r="S42">
            <v>73.781995056215607</v>
          </cell>
          <cell r="T42">
            <v>99.746413360233134</v>
          </cell>
          <cell r="U42">
            <v>60.017041679905262</v>
          </cell>
          <cell r="V42">
            <v>66.458757179572245</v>
          </cell>
          <cell r="AN42">
            <v>280</v>
          </cell>
          <cell r="AO42">
            <v>288</v>
          </cell>
          <cell r="BD42">
            <v>12292</v>
          </cell>
          <cell r="BE42">
            <v>11304</v>
          </cell>
          <cell r="BH42">
            <v>0</v>
          </cell>
          <cell r="BI42">
            <v>0</v>
          </cell>
          <cell r="BL42">
            <v>13294</v>
          </cell>
          <cell r="BM42">
            <v>22795</v>
          </cell>
          <cell r="BS42">
            <v>20259.013346320298</v>
          </cell>
          <cell r="BT42">
            <v>12275</v>
          </cell>
          <cell r="BU42">
            <v>26724</v>
          </cell>
          <cell r="BX42">
            <v>12469</v>
          </cell>
          <cell r="BY42">
            <v>28849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</row>
        <row r="43">
          <cell r="B43" t="str">
            <v>Tamil Nadu Merchantile Bank Ltd.</v>
          </cell>
          <cell r="R43" t="e">
            <v>#DIV/0!</v>
          </cell>
          <cell r="S43">
            <v>136.14767873398222</v>
          </cell>
          <cell r="T43">
            <v>54.143444852491676</v>
          </cell>
          <cell r="U43">
            <v>40.971392797103874</v>
          </cell>
          <cell r="V43">
            <v>48.349085163012248</v>
          </cell>
          <cell r="AN43">
            <v>54</v>
          </cell>
          <cell r="AO43">
            <v>72.400000000000006</v>
          </cell>
          <cell r="BD43">
            <v>1938</v>
          </cell>
          <cell r="BE43">
            <v>1572.97</v>
          </cell>
          <cell r="BH43">
            <v>5</v>
          </cell>
          <cell r="BI43">
            <v>0.26</v>
          </cell>
          <cell r="BL43">
            <v>2238</v>
          </cell>
          <cell r="BM43">
            <v>3001.11</v>
          </cell>
          <cell r="BS43">
            <v>1974.462</v>
          </cell>
          <cell r="BT43">
            <v>2384</v>
          </cell>
          <cell r="BU43">
            <v>1947.57</v>
          </cell>
          <cell r="BX43">
            <v>1981</v>
          </cell>
          <cell r="BY43">
            <v>1687.81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</row>
        <row r="44">
          <cell r="B44" t="str">
            <v>IndusInd Bank</v>
          </cell>
          <cell r="R44">
            <v>41.729108906120409</v>
          </cell>
          <cell r="S44">
            <v>325.81393070018623</v>
          </cell>
          <cell r="T44">
            <v>1128.6731915132825</v>
          </cell>
          <cell r="U44">
            <v>111.17450528349022</v>
          </cell>
          <cell r="V44">
            <v>138.6005011733919</v>
          </cell>
          <cell r="AN44">
            <v>1916</v>
          </cell>
          <cell r="AO44">
            <v>2473.25</v>
          </cell>
          <cell r="BD44">
            <v>21361</v>
          </cell>
          <cell r="BE44">
            <v>38264.230000000003</v>
          </cell>
          <cell r="BH44">
            <v>0</v>
          </cell>
          <cell r="BI44">
            <v>0</v>
          </cell>
          <cell r="BL44">
            <v>28728</v>
          </cell>
          <cell r="BM44">
            <v>39653.54</v>
          </cell>
          <cell r="BS44">
            <v>887.48</v>
          </cell>
          <cell r="BT44">
            <v>0</v>
          </cell>
          <cell r="BU44">
            <v>0</v>
          </cell>
          <cell r="BX44">
            <v>0</v>
          </cell>
          <cell r="BY44">
            <v>0</v>
          </cell>
          <cell r="DP44">
            <v>0</v>
          </cell>
          <cell r="DQ44">
            <v>0</v>
          </cell>
          <cell r="DR44">
            <v>36048</v>
          </cell>
          <cell r="DS44">
            <v>33615</v>
          </cell>
          <cell r="DT44">
            <v>13382</v>
          </cell>
          <cell r="DU44">
            <v>11656</v>
          </cell>
          <cell r="DV44">
            <v>191323</v>
          </cell>
          <cell r="DW44">
            <v>24390</v>
          </cell>
          <cell r="DX44">
            <v>0</v>
          </cell>
          <cell r="DY44">
            <v>0</v>
          </cell>
          <cell r="DZ44">
            <v>0</v>
          </cell>
        </row>
        <row r="45">
          <cell r="B45" t="str">
            <v>HDFC Bank Ltd</v>
          </cell>
          <cell r="R45">
            <v>61.701892203775465</v>
          </cell>
          <cell r="S45">
            <v>141.76691277133713</v>
          </cell>
          <cell r="T45">
            <v>176.51376526332646</v>
          </cell>
          <cell r="U45">
            <v>63.179495871908628</v>
          </cell>
          <cell r="V45">
            <v>72.38966735464065</v>
          </cell>
          <cell r="AN45">
            <v>1174</v>
          </cell>
          <cell r="AO45">
            <v>2757.96</v>
          </cell>
          <cell r="BD45">
            <v>34773</v>
          </cell>
          <cell r="BE45">
            <v>61452.97</v>
          </cell>
          <cell r="BH45">
            <v>0</v>
          </cell>
          <cell r="BI45">
            <v>0</v>
          </cell>
          <cell r="BL45">
            <v>323418</v>
          </cell>
          <cell r="BM45">
            <v>166626.57999999999</v>
          </cell>
          <cell r="BS45">
            <v>71507.192999999999</v>
          </cell>
          <cell r="BT45">
            <v>47774</v>
          </cell>
          <cell r="BU45">
            <v>111997.279983</v>
          </cell>
          <cell r="BX45">
            <v>91425</v>
          </cell>
          <cell r="BY45">
            <v>237386.19631190001</v>
          </cell>
          <cell r="DP45">
            <v>0</v>
          </cell>
          <cell r="DQ45">
            <v>0</v>
          </cell>
          <cell r="DR45">
            <v>13808</v>
          </cell>
          <cell r="DS45">
            <v>20951.89</v>
          </cell>
          <cell r="DT45">
            <v>2417</v>
          </cell>
          <cell r="DU45">
            <v>3517.78</v>
          </cell>
          <cell r="DV45">
            <v>24608</v>
          </cell>
          <cell r="DW45">
            <v>21246.35</v>
          </cell>
          <cell r="DX45">
            <v>2847</v>
          </cell>
          <cell r="DY45">
            <v>2976.09</v>
          </cell>
          <cell r="DZ45">
            <v>0</v>
          </cell>
        </row>
        <row r="46">
          <cell r="B46" t="str">
            <v xml:space="preserve">Axis Bank Ltd </v>
          </cell>
          <cell r="R46">
            <v>14.429332265154043</v>
          </cell>
          <cell r="S46">
            <v>36.788193936884902</v>
          </cell>
          <cell r="T46">
            <v>89.740354071081185</v>
          </cell>
          <cell r="U46">
            <v>137.91200386162916</v>
          </cell>
          <cell r="V46">
            <v>114.25362886790317</v>
          </cell>
          <cell r="AN46">
            <v>15564</v>
          </cell>
          <cell r="AO46">
            <v>6412</v>
          </cell>
          <cell r="BD46">
            <v>19449</v>
          </cell>
          <cell r="BE46">
            <v>64630</v>
          </cell>
          <cell r="BH46">
            <v>0</v>
          </cell>
          <cell r="BI46">
            <v>0</v>
          </cell>
          <cell r="BL46">
            <v>22</v>
          </cell>
          <cell r="BM46">
            <v>2763.49</v>
          </cell>
          <cell r="BS46">
            <v>90259.611999999994</v>
          </cell>
          <cell r="BT46">
            <v>4789</v>
          </cell>
          <cell r="BU46">
            <v>29035.110280000001</v>
          </cell>
          <cell r="BX46">
            <v>41089</v>
          </cell>
          <cell r="BY46">
            <v>255177.87582079999</v>
          </cell>
          <cell r="DP46">
            <v>6000</v>
          </cell>
          <cell r="DQ46">
            <v>15000</v>
          </cell>
          <cell r="DR46">
            <v>45000</v>
          </cell>
          <cell r="DS46">
            <v>10862</v>
          </cell>
          <cell r="DT46">
            <v>0</v>
          </cell>
          <cell r="DU46">
            <v>0</v>
          </cell>
          <cell r="DV46">
            <v>78519</v>
          </cell>
          <cell r="DW46">
            <v>9851</v>
          </cell>
          <cell r="DX46">
            <v>0</v>
          </cell>
          <cell r="DY46">
            <v>0</v>
          </cell>
          <cell r="DZ46">
            <v>0</v>
          </cell>
        </row>
        <row r="47">
          <cell r="B47" t="str">
            <v>ICICI Bank Ltd</v>
          </cell>
          <cell r="R47">
            <v>69.17031278953975</v>
          </cell>
          <cell r="S47">
            <v>122.55608357238592</v>
          </cell>
          <cell r="T47">
            <v>71.836253493508224</v>
          </cell>
          <cell r="U47">
            <v>64.333114810301723</v>
          </cell>
          <cell r="V47">
            <v>66.565907568291692</v>
          </cell>
          <cell r="AN47">
            <v>11282</v>
          </cell>
          <cell r="AO47">
            <v>21678</v>
          </cell>
          <cell r="BD47">
            <v>21489</v>
          </cell>
          <cell r="BE47">
            <v>115117.9</v>
          </cell>
          <cell r="BH47">
            <v>0</v>
          </cell>
          <cell r="BI47">
            <v>0</v>
          </cell>
          <cell r="BL47">
            <v>77404</v>
          </cell>
          <cell r="BM47">
            <v>150684.99</v>
          </cell>
          <cell r="BS47">
            <v>74747.357000000004</v>
          </cell>
          <cell r="BT47">
            <v>36566</v>
          </cell>
          <cell r="BU47">
            <v>99587.158849300002</v>
          </cell>
          <cell r="BX47">
            <v>66935</v>
          </cell>
          <cell r="BY47">
            <v>180230.00914489999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</row>
        <row r="48">
          <cell r="B48" t="str">
            <v>YES BANK Ltd.</v>
          </cell>
          <cell r="R48">
            <v>64.85400134847778</v>
          </cell>
          <cell r="S48">
            <v>1323.4894772572979</v>
          </cell>
          <cell r="T48">
            <v>121.4417911242446</v>
          </cell>
          <cell r="U48">
            <v>91.968500067570062</v>
          </cell>
          <cell r="V48">
            <v>94.806579253030321</v>
          </cell>
          <cell r="AN48">
            <v>0</v>
          </cell>
          <cell r="AO48">
            <v>0</v>
          </cell>
          <cell r="BD48">
            <v>62926</v>
          </cell>
          <cell r="BE48">
            <v>36335</v>
          </cell>
          <cell r="BH48">
            <v>0</v>
          </cell>
          <cell r="BI48">
            <v>0</v>
          </cell>
          <cell r="BL48">
            <v>67977</v>
          </cell>
          <cell r="BM48">
            <v>62679.23</v>
          </cell>
          <cell r="BS48">
            <v>2133.6673463203501</v>
          </cell>
          <cell r="BT48">
            <v>16004</v>
          </cell>
          <cell r="BU48">
            <v>38087</v>
          </cell>
          <cell r="BX48">
            <v>16004</v>
          </cell>
          <cell r="BY48">
            <v>38087</v>
          </cell>
          <cell r="DP48">
            <v>0</v>
          </cell>
          <cell r="DQ48">
            <v>0</v>
          </cell>
          <cell r="DR48">
            <v>7608</v>
          </cell>
          <cell r="DS48">
            <v>10200</v>
          </cell>
          <cell r="DT48">
            <v>7418</v>
          </cell>
          <cell r="DU48">
            <v>9942</v>
          </cell>
          <cell r="DV48">
            <v>9865</v>
          </cell>
          <cell r="DW48">
            <v>8426</v>
          </cell>
          <cell r="DX48">
            <v>9432</v>
          </cell>
          <cell r="DY48">
            <v>8124</v>
          </cell>
          <cell r="DZ48">
            <v>0</v>
          </cell>
        </row>
        <row r="49">
          <cell r="R49">
            <v>52.449882663357982</v>
          </cell>
          <cell r="S49">
            <v>75.019994811988084</v>
          </cell>
          <cell r="T49">
            <v>84.940338402464874</v>
          </cell>
          <cell r="U49">
            <v>79.170432066888054</v>
          </cell>
          <cell r="V49">
            <v>78.71302682508167</v>
          </cell>
          <cell r="AN49">
            <v>123661</v>
          </cell>
          <cell r="AO49">
            <v>70456.829999999987</v>
          </cell>
          <cell r="BD49">
            <v>572236</v>
          </cell>
          <cell r="BE49">
            <v>608620.16999999993</v>
          </cell>
          <cell r="BH49">
            <v>36</v>
          </cell>
          <cell r="BI49">
            <v>1.36</v>
          </cell>
          <cell r="BL49">
            <v>1047110</v>
          </cell>
          <cell r="BM49">
            <v>832289.7</v>
          </cell>
          <cell r="BS49">
            <v>511213.57503896096</v>
          </cell>
          <cell r="BT49">
            <v>178631</v>
          </cell>
          <cell r="BU49">
            <v>382089.4095823</v>
          </cell>
          <cell r="BX49">
            <v>301610</v>
          </cell>
          <cell r="BY49">
            <v>881678.88936699997</v>
          </cell>
          <cell r="DP49">
            <v>6000</v>
          </cell>
          <cell r="DQ49">
            <v>15000</v>
          </cell>
          <cell r="DR49">
            <v>124823</v>
          </cell>
          <cell r="DS49">
            <v>109969.84999999999</v>
          </cell>
          <cell r="DT49">
            <v>41480</v>
          </cell>
          <cell r="DU49">
            <v>53053.75</v>
          </cell>
          <cell r="DV49">
            <v>336940</v>
          </cell>
          <cell r="DW49">
            <v>99674.75</v>
          </cell>
          <cell r="DX49">
            <v>38752</v>
          </cell>
          <cell r="DY49">
            <v>40619.240000000005</v>
          </cell>
          <cell r="DZ49">
            <v>0</v>
          </cell>
        </row>
        <row r="51">
          <cell r="B51" t="str">
            <v xml:space="preserve">Kavery Grameena Bank </v>
          </cell>
          <cell r="R51">
            <v>101.89795685090921</v>
          </cell>
          <cell r="S51">
            <v>74.563130083881845</v>
          </cell>
          <cell r="T51">
            <v>28.66363713415787</v>
          </cell>
          <cell r="U51">
            <v>22.831561584588819</v>
          </cell>
          <cell r="V51">
            <v>68.729325714079692</v>
          </cell>
          <cell r="AN51">
            <v>97236</v>
          </cell>
          <cell r="AO51">
            <v>103121</v>
          </cell>
          <cell r="BD51">
            <v>196486</v>
          </cell>
          <cell r="BE51">
            <v>212608</v>
          </cell>
          <cell r="BH51">
            <v>0</v>
          </cell>
          <cell r="BI51">
            <v>0</v>
          </cell>
          <cell r="BL51">
            <v>192351</v>
          </cell>
          <cell r="BM51">
            <v>135288</v>
          </cell>
          <cell r="BS51">
            <v>215976.68</v>
          </cell>
          <cell r="BT51">
            <v>348220</v>
          </cell>
          <cell r="BU51">
            <v>177065</v>
          </cell>
          <cell r="BX51">
            <v>241248</v>
          </cell>
          <cell r="BY51">
            <v>254356</v>
          </cell>
          <cell r="DP51">
            <v>1750</v>
          </cell>
          <cell r="DQ51">
            <v>3000</v>
          </cell>
          <cell r="DR51">
            <v>2422</v>
          </cell>
          <cell r="DS51">
            <v>2043</v>
          </cell>
          <cell r="DT51">
            <v>2214</v>
          </cell>
          <cell r="DU51">
            <v>1609</v>
          </cell>
          <cell r="DV51">
            <v>6131</v>
          </cell>
          <cell r="DW51">
            <v>6661</v>
          </cell>
          <cell r="DX51">
            <v>5187</v>
          </cell>
          <cell r="DY51">
            <v>4886</v>
          </cell>
          <cell r="DZ51">
            <v>900</v>
          </cell>
        </row>
        <row r="52">
          <cell r="B52" t="str">
            <v>Pragathi Krishna  Grameena Bank</v>
          </cell>
          <cell r="R52">
            <v>143.94873746549405</v>
          </cell>
          <cell r="S52">
            <v>92.801364637710975</v>
          </cell>
          <cell r="T52">
            <v>35.893109860934047</v>
          </cell>
          <cell r="U52" t="e">
            <v>#DIV/0!</v>
          </cell>
          <cell r="V52">
            <v>87.088956766451645</v>
          </cell>
          <cell r="AN52">
            <v>84456</v>
          </cell>
          <cell r="AO52">
            <v>69587</v>
          </cell>
          <cell r="BD52">
            <v>570938</v>
          </cell>
          <cell r="BE52">
            <v>506766</v>
          </cell>
          <cell r="BH52">
            <v>0</v>
          </cell>
          <cell r="BI52">
            <v>0</v>
          </cell>
          <cell r="BL52">
            <v>816944</v>
          </cell>
          <cell r="BM52">
            <v>732184</v>
          </cell>
          <cell r="BS52">
            <v>599497.51</v>
          </cell>
          <cell r="BT52">
            <v>140796</v>
          </cell>
          <cell r="BU52">
            <v>171031</v>
          </cell>
          <cell r="BX52">
            <v>196749</v>
          </cell>
          <cell r="BY52">
            <v>229084</v>
          </cell>
          <cell r="DP52">
            <v>2000</v>
          </cell>
          <cell r="DQ52">
            <v>1500</v>
          </cell>
          <cell r="DR52">
            <v>4077</v>
          </cell>
          <cell r="DS52">
            <v>8900</v>
          </cell>
          <cell r="DT52">
            <v>2813</v>
          </cell>
          <cell r="DU52">
            <v>6100</v>
          </cell>
          <cell r="DV52">
            <v>16241</v>
          </cell>
          <cell r="DW52">
            <v>17926</v>
          </cell>
          <cell r="DX52">
            <v>12830</v>
          </cell>
          <cell r="DY52">
            <v>14100</v>
          </cell>
          <cell r="DZ52">
            <v>6650</v>
          </cell>
        </row>
        <row r="53">
          <cell r="B53" t="str">
            <v>Karnataka Vikas Grameena Bank</v>
          </cell>
          <cell r="R53">
            <v>132.53360044733549</v>
          </cell>
          <cell r="S53">
            <v>81.649959168215119</v>
          </cell>
          <cell r="T53">
            <v>24.787655863334326</v>
          </cell>
          <cell r="U53" t="e">
            <v>#DIV/0!</v>
          </cell>
          <cell r="V53">
            <v>81.010247992615461</v>
          </cell>
          <cell r="AN53">
            <v>156258</v>
          </cell>
          <cell r="AO53">
            <v>117381.46</v>
          </cell>
          <cell r="BD53">
            <v>311605</v>
          </cell>
          <cell r="BE53">
            <v>264497.82</v>
          </cell>
          <cell r="BH53">
            <v>60</v>
          </cell>
          <cell r="BI53">
            <v>7.11</v>
          </cell>
          <cell r="BL53">
            <v>321024</v>
          </cell>
          <cell r="BM53">
            <v>390255.66</v>
          </cell>
          <cell r="BS53">
            <v>303148.087</v>
          </cell>
          <cell r="BT53">
            <v>188024</v>
          </cell>
          <cell r="BU53">
            <v>296940.36</v>
          </cell>
          <cell r="BX53">
            <v>281322</v>
          </cell>
          <cell r="BY53">
            <v>430026.46</v>
          </cell>
          <cell r="DP53">
            <v>2000</v>
          </cell>
          <cell r="DQ53">
            <v>0</v>
          </cell>
          <cell r="DR53">
            <v>664</v>
          </cell>
          <cell r="DS53">
            <v>1326</v>
          </cell>
          <cell r="DT53">
            <v>449</v>
          </cell>
          <cell r="DU53">
            <v>852</v>
          </cell>
          <cell r="DV53">
            <v>6022</v>
          </cell>
          <cell r="DW53">
            <v>5871</v>
          </cell>
          <cell r="DX53">
            <v>419</v>
          </cell>
          <cell r="DY53">
            <v>817</v>
          </cell>
          <cell r="DZ53">
            <v>1500</v>
          </cell>
        </row>
        <row r="54">
          <cell r="R54">
            <v>128.5256560929779</v>
          </cell>
          <cell r="S54">
            <v>85.143099570689245</v>
          </cell>
          <cell r="T54">
            <v>31.103478641731979</v>
          </cell>
          <cell r="U54">
            <v>22.831561584588819</v>
          </cell>
          <cell r="V54">
            <v>80.724449759971634</v>
          </cell>
          <cell r="AN54">
            <v>337950</v>
          </cell>
          <cell r="AO54">
            <v>290089.46000000002</v>
          </cell>
          <cell r="BD54">
            <v>1079029</v>
          </cell>
          <cell r="BE54">
            <v>983871.82000000007</v>
          </cell>
          <cell r="BH54">
            <v>60</v>
          </cell>
          <cell r="BI54">
            <v>7.11</v>
          </cell>
          <cell r="BL54">
            <v>1330319</v>
          </cell>
          <cell r="BM54">
            <v>1257727.6599999999</v>
          </cell>
          <cell r="BS54">
            <v>1118622.277</v>
          </cell>
          <cell r="BT54">
            <v>677040</v>
          </cell>
          <cell r="BU54">
            <v>645036.36</v>
          </cell>
          <cell r="BX54">
            <v>719319</v>
          </cell>
          <cell r="BY54">
            <v>913466.46</v>
          </cell>
          <cell r="DP54">
            <v>5750</v>
          </cell>
          <cell r="DQ54">
            <v>4500</v>
          </cell>
          <cell r="DR54">
            <v>7163</v>
          </cell>
          <cell r="DS54">
            <v>12269</v>
          </cell>
          <cell r="DT54">
            <v>5476</v>
          </cell>
          <cell r="DU54">
            <v>8561</v>
          </cell>
          <cell r="DV54">
            <v>28394</v>
          </cell>
          <cell r="DW54">
            <v>30458</v>
          </cell>
          <cell r="DX54">
            <v>18436</v>
          </cell>
          <cell r="DY54">
            <v>19803</v>
          </cell>
          <cell r="DZ54">
            <v>9050</v>
          </cell>
        </row>
        <row r="56">
          <cell r="R56">
            <v>95.352271851692379</v>
          </cell>
          <cell r="S56">
            <v>79.654833104082144</v>
          </cell>
          <cell r="T56">
            <v>61.801413638744421</v>
          </cell>
          <cell r="U56">
            <v>77.202442889641844</v>
          </cell>
          <cell r="V56">
            <v>75.868829537319669</v>
          </cell>
          <cell r="AN56">
            <v>1019184</v>
          </cell>
          <cell r="AO56">
            <v>1296047.74</v>
          </cell>
          <cell r="BD56">
            <v>4052973</v>
          </cell>
          <cell r="BE56">
            <v>4922032.01</v>
          </cell>
          <cell r="BH56">
            <v>27743</v>
          </cell>
          <cell r="BI56">
            <v>62120.71</v>
          </cell>
          <cell r="BL56">
            <v>5003601</v>
          </cell>
          <cell r="BM56">
            <v>7966165.2000000002</v>
          </cell>
          <cell r="BS56">
            <v>4554194.5756038828</v>
          </cell>
          <cell r="BT56">
            <v>1826631</v>
          </cell>
          <cell r="BU56">
            <v>2296686.5455812002</v>
          </cell>
          <cell r="BX56">
            <v>2920536</v>
          </cell>
          <cell r="BY56">
            <v>4815651.1945147999</v>
          </cell>
          <cell r="DP56">
            <v>11760</v>
          </cell>
          <cell r="DQ56">
            <v>19600</v>
          </cell>
          <cell r="DR56">
            <v>146395</v>
          </cell>
          <cell r="DS56">
            <v>149198.32999999999</v>
          </cell>
          <cell r="DT56">
            <v>61255</v>
          </cell>
          <cell r="DU56">
            <v>88348.11</v>
          </cell>
          <cell r="DV56">
            <v>387244</v>
          </cell>
          <cell r="DW56">
            <v>174202.71</v>
          </cell>
          <cell r="DX56">
            <v>77406</v>
          </cell>
          <cell r="DY56">
            <v>101726.57</v>
          </cell>
          <cell r="DZ56">
            <v>11695</v>
          </cell>
        </row>
        <row r="58">
          <cell r="R58">
            <v>85.450383843187183</v>
          </cell>
          <cell r="S58">
            <v>79.097785536423316</v>
          </cell>
          <cell r="T58">
            <v>64.560109550917517</v>
          </cell>
          <cell r="U58">
            <v>77.418956507830771</v>
          </cell>
          <cell r="V58">
            <v>75.616677200115177</v>
          </cell>
          <cell r="AN58">
            <v>681234</v>
          </cell>
          <cell r="AO58">
            <v>1005958.2799999999</v>
          </cell>
          <cell r="BD58">
            <v>2973944</v>
          </cell>
          <cell r="BE58">
            <v>3938160.19</v>
          </cell>
          <cell r="BH58">
            <v>27683</v>
          </cell>
          <cell r="BI58">
            <v>62113.599999999999</v>
          </cell>
          <cell r="BL58">
            <v>3673282</v>
          </cell>
          <cell r="BM58">
            <v>6708437.54</v>
          </cell>
          <cell r="BS58">
            <v>3435572.298603883</v>
          </cell>
          <cell r="BT58">
            <v>1149591</v>
          </cell>
          <cell r="BU58">
            <v>1651650.1855812003</v>
          </cell>
          <cell r="BX58">
            <v>2201217</v>
          </cell>
          <cell r="BY58">
            <v>3902184.7345147999</v>
          </cell>
          <cell r="DP58">
            <v>6010</v>
          </cell>
          <cell r="DQ58">
            <v>15100</v>
          </cell>
          <cell r="DR58">
            <v>139232</v>
          </cell>
          <cell r="DS58">
            <v>136929.32999999999</v>
          </cell>
          <cell r="DT58">
            <v>55779</v>
          </cell>
          <cell r="DU58">
            <v>79787.11</v>
          </cell>
          <cell r="DV58">
            <v>358850</v>
          </cell>
          <cell r="DW58">
            <v>143744.71</v>
          </cell>
          <cell r="DX58">
            <v>58970</v>
          </cell>
          <cell r="DY58">
            <v>81923.570000000007</v>
          </cell>
          <cell r="DZ58">
            <v>2645</v>
          </cell>
        </row>
        <row r="61">
          <cell r="B61" t="str">
            <v>KSCARD Bk.Ltd</v>
          </cell>
          <cell r="R61" t="e">
            <v>#DIV/0!</v>
          </cell>
          <cell r="S61" t="e">
            <v>#DIV/0!</v>
          </cell>
          <cell r="T61">
            <v>0</v>
          </cell>
          <cell r="U61" t="e">
            <v>#DIV/0!</v>
          </cell>
          <cell r="V61">
            <v>716.90289867860167</v>
          </cell>
          <cell r="AN61">
            <v>27831</v>
          </cell>
          <cell r="AO61">
            <v>12516.26</v>
          </cell>
          <cell r="BD61">
            <v>309825</v>
          </cell>
          <cell r="BE61">
            <v>139337.62</v>
          </cell>
          <cell r="BH61">
            <v>0</v>
          </cell>
          <cell r="BI61">
            <v>0</v>
          </cell>
          <cell r="BL61">
            <v>0</v>
          </cell>
          <cell r="BM61">
            <v>0</v>
          </cell>
          <cell r="BS61">
            <v>15886.403</v>
          </cell>
          <cell r="BT61">
            <v>0</v>
          </cell>
          <cell r="BU61">
            <v>0</v>
          </cell>
          <cell r="BX61">
            <v>263</v>
          </cell>
          <cell r="BY61">
            <v>832.9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</row>
        <row r="62">
          <cell r="B62" t="str">
            <v xml:space="preserve">K.S.Coop Apex Bank ltd </v>
          </cell>
          <cell r="R62">
            <v>105.35639400083141</v>
          </cell>
          <cell r="S62">
            <v>105.40817246426512</v>
          </cell>
          <cell r="T62">
            <v>105.40817246426512</v>
          </cell>
          <cell r="U62">
            <v>56.96294580171061</v>
          </cell>
          <cell r="V62">
            <v>91.096381228465305</v>
          </cell>
          <cell r="AN62">
            <v>312809</v>
          </cell>
          <cell r="AO62">
            <v>144672</v>
          </cell>
          <cell r="BD62">
            <v>1645174</v>
          </cell>
          <cell r="BE62">
            <v>870888.23</v>
          </cell>
          <cell r="BH62">
            <v>0</v>
          </cell>
          <cell r="BI62">
            <v>0</v>
          </cell>
          <cell r="BL62">
            <v>1613918</v>
          </cell>
          <cell r="BM62">
            <v>808367.15</v>
          </cell>
          <cell r="BS62">
            <v>1211683.2050000001</v>
          </cell>
          <cell r="BT62">
            <v>2039201</v>
          </cell>
          <cell r="BU62">
            <v>1057188.6499999999</v>
          </cell>
          <cell r="BX62">
            <v>2215515</v>
          </cell>
          <cell r="BY62">
            <v>1144936.06</v>
          </cell>
          <cell r="DP62">
            <v>3350</v>
          </cell>
          <cell r="DQ62">
            <v>4100</v>
          </cell>
          <cell r="DR62">
            <v>644</v>
          </cell>
          <cell r="DS62">
            <v>1153</v>
          </cell>
          <cell r="DT62">
            <v>197</v>
          </cell>
          <cell r="DU62">
            <v>424</v>
          </cell>
          <cell r="DV62">
            <v>3468</v>
          </cell>
          <cell r="DW62">
            <v>2669</v>
          </cell>
          <cell r="DX62">
            <v>832</v>
          </cell>
          <cell r="DY62">
            <v>736</v>
          </cell>
          <cell r="DZ62">
            <v>0</v>
          </cell>
        </row>
        <row r="63">
          <cell r="B63" t="str">
            <v>Indl.Co.Op.Bank ltd.</v>
          </cell>
          <cell r="R63" t="e">
            <v>#DIV/0!</v>
          </cell>
          <cell r="S63">
            <v>19.708396178984415</v>
          </cell>
          <cell r="T63">
            <v>44.125065994016545</v>
          </cell>
          <cell r="U63">
            <v>69.33050269163698</v>
          </cell>
          <cell r="V63">
            <v>52.934057408844062</v>
          </cell>
          <cell r="AN63">
            <v>0</v>
          </cell>
          <cell r="AO63">
            <v>0</v>
          </cell>
          <cell r="BD63">
            <v>0</v>
          </cell>
          <cell r="BE63">
            <v>0</v>
          </cell>
          <cell r="BH63">
            <v>0</v>
          </cell>
          <cell r="BI63">
            <v>0</v>
          </cell>
          <cell r="BL63">
            <v>0</v>
          </cell>
          <cell r="BM63">
            <v>0</v>
          </cell>
          <cell r="BS63">
            <v>73430.27</v>
          </cell>
          <cell r="BT63">
            <v>0</v>
          </cell>
          <cell r="BU63">
            <v>0</v>
          </cell>
          <cell r="BX63">
            <v>0</v>
          </cell>
          <cell r="BY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</row>
        <row r="64">
          <cell r="R64">
            <v>126.86030444863347</v>
          </cell>
          <cell r="S64">
            <v>105.18811226995066</v>
          </cell>
          <cell r="T64">
            <v>98.996494638160129</v>
          </cell>
          <cell r="U64">
            <v>57.13745130952114</v>
          </cell>
          <cell r="V64">
            <v>95.882394809821221</v>
          </cell>
          <cell r="AN64">
            <v>340640</v>
          </cell>
          <cell r="AO64">
            <v>157188.26</v>
          </cell>
          <cell r="BD64">
            <v>1954999</v>
          </cell>
          <cell r="BE64">
            <v>1010225.85</v>
          </cell>
          <cell r="BH64">
            <v>0</v>
          </cell>
          <cell r="BI64">
            <v>0</v>
          </cell>
          <cell r="BL64">
            <v>1613918</v>
          </cell>
          <cell r="BM64">
            <v>808367.15</v>
          </cell>
          <cell r="BS64">
            <v>1300999.878</v>
          </cell>
          <cell r="BT64">
            <v>2039201</v>
          </cell>
          <cell r="BU64">
            <v>1057188.6499999999</v>
          </cell>
          <cell r="BX64">
            <v>2215778</v>
          </cell>
          <cell r="BY64">
            <v>1145768.96</v>
          </cell>
          <cell r="DP64">
            <v>3350</v>
          </cell>
          <cell r="DQ64">
            <v>4100</v>
          </cell>
          <cell r="DR64">
            <v>644</v>
          </cell>
          <cell r="DS64">
            <v>1153</v>
          </cell>
          <cell r="DT64">
            <v>197</v>
          </cell>
          <cell r="DU64">
            <v>424</v>
          </cell>
          <cell r="DV64">
            <v>3468</v>
          </cell>
          <cell r="DW64">
            <v>2669</v>
          </cell>
          <cell r="DX64">
            <v>832</v>
          </cell>
          <cell r="DY64">
            <v>736</v>
          </cell>
          <cell r="DZ64">
            <v>0</v>
          </cell>
        </row>
        <row r="65">
          <cell r="B65" t="str">
            <v>KSFC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 t="e">
            <v>#DIV/0!</v>
          </cell>
          <cell r="AN65">
            <v>1572</v>
          </cell>
          <cell r="AO65">
            <v>56528.43</v>
          </cell>
          <cell r="BD65">
            <v>0</v>
          </cell>
          <cell r="BE65">
            <v>0</v>
          </cell>
          <cell r="BH65">
            <v>0</v>
          </cell>
          <cell r="BI65">
            <v>0</v>
          </cell>
          <cell r="BL65">
            <v>0</v>
          </cell>
          <cell r="BM65">
            <v>0</v>
          </cell>
          <cell r="BS65">
            <v>1093.3019999999999</v>
          </cell>
          <cell r="BT65">
            <v>0</v>
          </cell>
          <cell r="BU65">
            <v>0</v>
          </cell>
          <cell r="BX65">
            <v>0</v>
          </cell>
          <cell r="BY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</row>
        <row r="66">
          <cell r="R66" t="e">
            <v>#DIV/0!</v>
          </cell>
          <cell r="S66" t="e">
            <v>#DIV/0!</v>
          </cell>
          <cell r="T66" t="e">
            <v>#DIV/0!</v>
          </cell>
          <cell r="U66" t="e">
            <v>#DIV/0!</v>
          </cell>
          <cell r="V66" t="e">
            <v>#DIV/0!</v>
          </cell>
          <cell r="AN66">
            <v>1572</v>
          </cell>
          <cell r="AO66">
            <v>56528.43</v>
          </cell>
          <cell r="BD66">
            <v>0</v>
          </cell>
          <cell r="BE66">
            <v>0</v>
          </cell>
          <cell r="BH66">
            <v>0</v>
          </cell>
          <cell r="BI66">
            <v>0</v>
          </cell>
          <cell r="BL66">
            <v>0</v>
          </cell>
          <cell r="BM66">
            <v>0</v>
          </cell>
          <cell r="BS66">
            <v>1093.3019999999999</v>
          </cell>
          <cell r="BT66">
            <v>0</v>
          </cell>
          <cell r="BU66">
            <v>0</v>
          </cell>
          <cell r="BX66">
            <v>0</v>
          </cell>
          <cell r="BY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</row>
        <row r="67">
          <cell r="R67">
            <v>99.107824161976225</v>
          </cell>
          <cell r="S67">
            <v>81.677344898482119</v>
          </cell>
          <cell r="T67">
            <v>64.124677407528097</v>
          </cell>
          <cell r="U67">
            <v>76.852926979185327</v>
          </cell>
          <cell r="V67">
            <v>76.891442444725627</v>
          </cell>
          <cell r="AN67">
            <v>1361396</v>
          </cell>
          <cell r="AO67">
            <v>1509764.43</v>
          </cell>
          <cell r="BD67">
            <v>6007972</v>
          </cell>
          <cell r="BE67">
            <v>5932257.8599999994</v>
          </cell>
          <cell r="BH67">
            <v>27743</v>
          </cell>
          <cell r="BI67">
            <v>62120.71</v>
          </cell>
          <cell r="BL67">
            <v>6617519</v>
          </cell>
          <cell r="BM67">
            <v>8774532.3499999996</v>
          </cell>
          <cell r="BS67">
            <v>5856287.7556038825</v>
          </cell>
          <cell r="BT67">
            <v>3865832</v>
          </cell>
          <cell r="BU67">
            <v>3353875.1955812001</v>
          </cell>
          <cell r="BX67">
            <v>5136314</v>
          </cell>
          <cell r="BY67">
            <v>5961420.1545147998</v>
          </cell>
          <cell r="DP67">
            <v>15110</v>
          </cell>
          <cell r="DQ67">
            <v>23700</v>
          </cell>
          <cell r="DR67">
            <v>147039</v>
          </cell>
          <cell r="DS67">
            <v>150351.32999999999</v>
          </cell>
          <cell r="DT67">
            <v>61452</v>
          </cell>
          <cell r="DU67">
            <v>88772.11</v>
          </cell>
          <cell r="DV67">
            <v>390712</v>
          </cell>
          <cell r="DW67">
            <v>176871.71</v>
          </cell>
          <cell r="DX67">
            <v>78238</v>
          </cell>
          <cell r="DY67">
            <v>102462.57</v>
          </cell>
          <cell r="DZ67">
            <v>11695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-data-entry"/>
      <sheetName val="WS-ADV-REV"/>
      <sheetName val="kcc-Total-REV"/>
      <sheetName val="min-dis-rev"/>
      <sheetName val="min-women-REV"/>
      <sheetName val="JLGS"/>
      <sheetName val="Sheet1"/>
    </sheetNames>
    <sheetDataSet>
      <sheetData sheetId="0">
        <row r="5">
          <cell r="B5" t="str">
            <v>Canara Bank</v>
          </cell>
          <cell r="C5">
            <v>440</v>
          </cell>
          <cell r="D5">
            <v>207</v>
          </cell>
          <cell r="E5">
            <v>176</v>
          </cell>
          <cell r="F5">
            <v>163</v>
          </cell>
          <cell r="G5">
            <v>986</v>
          </cell>
          <cell r="H5">
            <v>945984</v>
          </cell>
          <cell r="I5">
            <v>1052700</v>
          </cell>
          <cell r="J5">
            <v>1887191</v>
          </cell>
          <cell r="K5">
            <v>6345437</v>
          </cell>
          <cell r="L5">
            <v>10231312</v>
          </cell>
          <cell r="M5">
            <v>1014156</v>
          </cell>
          <cell r="N5">
            <v>1097790</v>
          </cell>
          <cell r="O5">
            <v>1143326</v>
          </cell>
          <cell r="P5">
            <v>3818407</v>
          </cell>
          <cell r="Q5">
            <v>7073679</v>
          </cell>
          <cell r="R5">
            <v>107.20646437994723</v>
          </cell>
          <cell r="S5">
            <v>104.28327158734683</v>
          </cell>
          <cell r="T5">
            <v>60.583480951318656</v>
          </cell>
          <cell r="U5">
            <v>60.175634869592123</v>
          </cell>
          <cell r="V5">
            <v>69.137555379016874</v>
          </cell>
        </row>
        <row r="6">
          <cell r="B6" t="str">
            <v>Corporation Bank</v>
          </cell>
          <cell r="C6">
            <v>193</v>
          </cell>
          <cell r="D6">
            <v>144</v>
          </cell>
          <cell r="E6">
            <v>97</v>
          </cell>
          <cell r="F6">
            <v>85</v>
          </cell>
          <cell r="G6">
            <v>519</v>
          </cell>
          <cell r="H6">
            <v>403977.62</v>
          </cell>
          <cell r="I6">
            <v>735811.68</v>
          </cell>
          <cell r="J6">
            <v>1021393.06</v>
          </cell>
          <cell r="K6">
            <v>2249247</v>
          </cell>
          <cell r="L6">
            <v>4410429.3600000003</v>
          </cell>
          <cell r="M6">
            <v>344151.64</v>
          </cell>
          <cell r="N6">
            <v>569698.87</v>
          </cell>
          <cell r="O6">
            <v>630231.17000000004</v>
          </cell>
          <cell r="P6">
            <v>1107725</v>
          </cell>
          <cell r="Q6">
            <v>2651806.6800000002</v>
          </cell>
          <cell r="R6">
            <v>85.190768736149309</v>
          </cell>
          <cell r="S6">
            <v>77.424548357264456</v>
          </cell>
          <cell r="T6">
            <v>61.703098902982553</v>
          </cell>
          <cell r="U6">
            <v>49.248704121868343</v>
          </cell>
          <cell r="V6">
            <v>60.125816866047707</v>
          </cell>
        </row>
        <row r="7">
          <cell r="B7" t="str">
            <v>Syndicate Bank</v>
          </cell>
          <cell r="C7">
            <v>338</v>
          </cell>
          <cell r="D7">
            <v>226</v>
          </cell>
          <cell r="E7">
            <v>156</v>
          </cell>
          <cell r="F7">
            <v>109</v>
          </cell>
          <cell r="G7">
            <v>829</v>
          </cell>
          <cell r="H7">
            <v>763519</v>
          </cell>
          <cell r="I7">
            <v>878961</v>
          </cell>
          <cell r="J7">
            <v>1282837</v>
          </cell>
          <cell r="K7">
            <v>1947228</v>
          </cell>
          <cell r="L7">
            <v>4872545</v>
          </cell>
          <cell r="M7">
            <v>738163.92</v>
          </cell>
          <cell r="N7">
            <v>817211.06</v>
          </cell>
          <cell r="O7">
            <v>838770.78</v>
          </cell>
          <cell r="P7">
            <v>1138317.21</v>
          </cell>
          <cell r="Q7">
            <v>3532462.9699999997</v>
          </cell>
          <cell r="R7">
            <v>96.679181526589389</v>
          </cell>
          <cell r="S7">
            <v>92.974666680319146</v>
          </cell>
          <cell r="T7">
            <v>65.384049571379691</v>
          </cell>
          <cell r="U7">
            <v>58.458342320467857</v>
          </cell>
          <cell r="V7">
            <v>72.497287762350055</v>
          </cell>
        </row>
        <row r="8">
          <cell r="B8" t="str">
            <v>State Bank of India</v>
          </cell>
          <cell r="C8">
            <v>488</v>
          </cell>
          <cell r="D8">
            <v>384</v>
          </cell>
          <cell r="E8">
            <v>333</v>
          </cell>
          <cell r="F8">
            <v>360</v>
          </cell>
          <cell r="G8">
            <v>1565</v>
          </cell>
          <cell r="H8">
            <v>1119760.6399999999</v>
          </cell>
          <cell r="I8">
            <v>2835112.42</v>
          </cell>
          <cell r="J8">
            <v>4156448.52</v>
          </cell>
          <cell r="K8">
            <v>8493106.5500000007</v>
          </cell>
          <cell r="L8">
            <v>16604428.130000001</v>
          </cell>
          <cell r="M8">
            <v>857584.04</v>
          </cell>
          <cell r="N8">
            <v>1695934.09</v>
          </cell>
          <cell r="O8">
            <v>1929905.22</v>
          </cell>
          <cell r="P8">
            <v>6429433.8200000003</v>
          </cell>
          <cell r="Q8">
            <v>10912857.17</v>
          </cell>
          <cell r="R8">
            <v>76.586371173039282</v>
          </cell>
          <cell r="S8">
            <v>59.81893620994402</v>
          </cell>
          <cell r="T8">
            <v>46.431592036174187</v>
          </cell>
          <cell r="U8">
            <v>75.701791590027796</v>
          </cell>
          <cell r="V8">
            <v>65.722571621019739</v>
          </cell>
        </row>
        <row r="9">
          <cell r="B9" t="str">
            <v>Vijaya Bank</v>
          </cell>
          <cell r="C9">
            <v>265</v>
          </cell>
          <cell r="D9">
            <v>135</v>
          </cell>
          <cell r="E9">
            <v>101</v>
          </cell>
          <cell r="F9">
            <v>102</v>
          </cell>
          <cell r="G9">
            <v>603</v>
          </cell>
          <cell r="H9">
            <v>587306</v>
          </cell>
          <cell r="I9">
            <v>506750</v>
          </cell>
          <cell r="J9">
            <v>705608</v>
          </cell>
          <cell r="K9">
            <v>2024297</v>
          </cell>
          <cell r="L9">
            <v>3823961</v>
          </cell>
          <cell r="M9">
            <v>472043.35468340002</v>
          </cell>
          <cell r="N9">
            <v>378949.2465059</v>
          </cell>
          <cell r="O9">
            <v>408359.41690409998</v>
          </cell>
          <cell r="P9">
            <v>1501444.9565032001</v>
          </cell>
          <cell r="Q9">
            <v>2760796.9745966</v>
          </cell>
          <cell r="R9">
            <v>80.374345687495108</v>
          </cell>
          <cell r="S9">
            <v>74.780315048031582</v>
          </cell>
          <cell r="T9">
            <v>57.87341086043525</v>
          </cell>
          <cell r="U9">
            <v>74.171179253992875</v>
          </cell>
          <cell r="V9">
            <v>72.197309925404568</v>
          </cell>
        </row>
        <row r="10">
          <cell r="C10">
            <v>1724</v>
          </cell>
          <cell r="D10">
            <v>1096</v>
          </cell>
          <cell r="E10">
            <v>863</v>
          </cell>
          <cell r="F10">
            <v>819</v>
          </cell>
          <cell r="G10">
            <v>4502</v>
          </cell>
          <cell r="H10">
            <v>3820547.26</v>
          </cell>
          <cell r="I10">
            <v>6009335.0999999996</v>
          </cell>
          <cell r="J10">
            <v>9053477.5800000001</v>
          </cell>
          <cell r="K10">
            <v>21059315.550000001</v>
          </cell>
          <cell r="L10">
            <v>39942675.490000002</v>
          </cell>
          <cell r="M10">
            <v>3426098.9546834002</v>
          </cell>
          <cell r="N10">
            <v>4559583.2665059008</v>
          </cell>
          <cell r="O10">
            <v>4950592.5869041001</v>
          </cell>
          <cell r="P10">
            <v>13995327.986503201</v>
          </cell>
          <cell r="Q10">
            <v>26931602.794596601</v>
          </cell>
          <cell r="R10">
            <v>89.67560722396091</v>
          </cell>
          <cell r="S10">
            <v>75.875004316299496</v>
          </cell>
          <cell r="T10">
            <v>54.68166837724803</v>
          </cell>
          <cell r="U10">
            <v>66.456708686827199</v>
          </cell>
          <cell r="V10">
            <v>67.42563552443842</v>
          </cell>
        </row>
        <row r="13">
          <cell r="B13" t="str">
            <v>Allahabad Bank</v>
          </cell>
          <cell r="C13">
            <v>2</v>
          </cell>
          <cell r="D13">
            <v>5</v>
          </cell>
          <cell r="E13">
            <v>23</v>
          </cell>
          <cell r="F13">
            <v>27</v>
          </cell>
          <cell r="G13">
            <v>57</v>
          </cell>
          <cell r="H13">
            <v>2555</v>
          </cell>
          <cell r="I13">
            <v>8704</v>
          </cell>
          <cell r="J13">
            <v>52939</v>
          </cell>
          <cell r="K13">
            <v>124910</v>
          </cell>
          <cell r="L13">
            <v>189108</v>
          </cell>
          <cell r="M13">
            <v>1248</v>
          </cell>
          <cell r="N13">
            <v>3692</v>
          </cell>
          <cell r="O13">
            <v>29245</v>
          </cell>
          <cell r="P13">
            <v>254878</v>
          </cell>
          <cell r="Q13">
            <v>289063</v>
          </cell>
          <cell r="R13">
            <v>48.845401174168295</v>
          </cell>
          <cell r="S13">
            <v>42.41727941176471</v>
          </cell>
          <cell r="T13">
            <v>55.242826649540035</v>
          </cell>
          <cell r="U13">
            <v>204.04931550716518</v>
          </cell>
          <cell r="V13">
            <v>152.85603993485205</v>
          </cell>
        </row>
        <row r="14">
          <cell r="B14" t="str">
            <v>Andhrabank</v>
          </cell>
          <cell r="C14">
            <v>12</v>
          </cell>
          <cell r="D14">
            <v>13</v>
          </cell>
          <cell r="E14">
            <v>31</v>
          </cell>
          <cell r="F14">
            <v>66</v>
          </cell>
          <cell r="G14">
            <v>122</v>
          </cell>
          <cell r="H14">
            <v>9160</v>
          </cell>
          <cell r="I14">
            <v>13104.24</v>
          </cell>
          <cell r="J14">
            <v>92173.759999999995</v>
          </cell>
          <cell r="K14">
            <v>691985</v>
          </cell>
          <cell r="L14">
            <v>806423</v>
          </cell>
          <cell r="M14">
            <v>21814</v>
          </cell>
          <cell r="N14">
            <v>36184.949999999997</v>
          </cell>
          <cell r="O14">
            <v>128673.05</v>
          </cell>
          <cell r="P14">
            <v>492790</v>
          </cell>
          <cell r="Q14">
            <v>679462</v>
          </cell>
          <cell r="R14">
            <v>238.14410480349343</v>
          </cell>
          <cell r="S14">
            <v>276.1316184685262</v>
          </cell>
          <cell r="T14">
            <v>139.59835206896193</v>
          </cell>
          <cell r="U14">
            <v>71.213971401114179</v>
          </cell>
          <cell r="V14">
            <v>84.256277412722596</v>
          </cell>
        </row>
        <row r="15">
          <cell r="B15" t="str">
            <v>Bank of Baroda</v>
          </cell>
          <cell r="C15">
            <v>12</v>
          </cell>
          <cell r="D15">
            <v>32</v>
          </cell>
          <cell r="E15">
            <v>36</v>
          </cell>
          <cell r="F15">
            <v>39</v>
          </cell>
          <cell r="G15">
            <v>119</v>
          </cell>
          <cell r="H15">
            <v>22066</v>
          </cell>
          <cell r="I15">
            <v>39571</v>
          </cell>
          <cell r="J15">
            <v>246938</v>
          </cell>
          <cell r="K15">
            <v>636754</v>
          </cell>
          <cell r="L15">
            <v>945329</v>
          </cell>
          <cell r="M15">
            <v>22368</v>
          </cell>
          <cell r="N15">
            <v>50283</v>
          </cell>
          <cell r="O15">
            <v>151506</v>
          </cell>
          <cell r="P15">
            <v>754022</v>
          </cell>
          <cell r="Q15">
            <v>978179</v>
          </cell>
          <cell r="R15">
            <v>101.36862140850175</v>
          </cell>
          <cell r="S15">
            <v>127.07032928154456</v>
          </cell>
          <cell r="T15">
            <v>61.353862103038011</v>
          </cell>
          <cell r="U15">
            <v>118.41653134491499</v>
          </cell>
          <cell r="V15">
            <v>103.47498066810603</v>
          </cell>
        </row>
        <row r="16">
          <cell r="B16" t="str">
            <v>Bank of India</v>
          </cell>
          <cell r="C16">
            <v>31</v>
          </cell>
          <cell r="D16">
            <v>30</v>
          </cell>
          <cell r="E16">
            <v>31</v>
          </cell>
          <cell r="F16">
            <v>41</v>
          </cell>
          <cell r="G16">
            <v>133</v>
          </cell>
          <cell r="H16">
            <v>67713</v>
          </cell>
          <cell r="I16">
            <v>71599</v>
          </cell>
          <cell r="J16">
            <v>204764</v>
          </cell>
          <cell r="K16">
            <v>752459</v>
          </cell>
          <cell r="L16">
            <v>1096535</v>
          </cell>
          <cell r="M16">
            <v>55801</v>
          </cell>
          <cell r="N16">
            <v>121748</v>
          </cell>
          <cell r="O16">
            <v>236895.22</v>
          </cell>
          <cell r="P16">
            <v>894346</v>
          </cell>
          <cell r="Q16">
            <v>1308790.22</v>
          </cell>
          <cell r="R16">
            <v>82.408104795238728</v>
          </cell>
          <cell r="S16">
            <v>170.04148102627133</v>
          </cell>
          <cell r="T16">
            <v>115.69183059522182</v>
          </cell>
          <cell r="U16">
            <v>118.85644267661095</v>
          </cell>
          <cell r="V16">
            <v>119.35690333641882</v>
          </cell>
        </row>
        <row r="17">
          <cell r="B17" t="str">
            <v>Bank of Maharastra</v>
          </cell>
          <cell r="C17">
            <v>11</v>
          </cell>
          <cell r="D17">
            <v>10</v>
          </cell>
          <cell r="E17">
            <v>24</v>
          </cell>
          <cell r="F17">
            <v>17</v>
          </cell>
          <cell r="G17">
            <v>62</v>
          </cell>
          <cell r="H17">
            <v>19622</v>
          </cell>
          <cell r="I17">
            <v>22360.27</v>
          </cell>
          <cell r="J17">
            <v>100074.95</v>
          </cell>
          <cell r="K17">
            <v>136189.38</v>
          </cell>
          <cell r="L17">
            <v>278246.59999999998</v>
          </cell>
          <cell r="M17">
            <v>19340.990000000002</v>
          </cell>
          <cell r="N17">
            <v>17202.7</v>
          </cell>
          <cell r="O17">
            <v>60430.81</v>
          </cell>
          <cell r="P17">
            <v>291112.01</v>
          </cell>
          <cell r="Q17">
            <v>388086.51</v>
          </cell>
          <cell r="R17">
            <v>98.567882988482324</v>
          </cell>
          <cell r="S17">
            <v>76.934223066179428</v>
          </cell>
          <cell r="T17">
            <v>60.385551029503382</v>
          </cell>
          <cell r="U17">
            <v>213.75529428212391</v>
          </cell>
          <cell r="V17">
            <v>139.47574202164557</v>
          </cell>
        </row>
        <row r="18">
          <cell r="B18" t="str">
            <v>Central Bank of India</v>
          </cell>
          <cell r="C18">
            <v>10</v>
          </cell>
          <cell r="D18">
            <v>32</v>
          </cell>
          <cell r="E18">
            <v>36</v>
          </cell>
          <cell r="F18">
            <v>40</v>
          </cell>
          <cell r="G18">
            <v>118</v>
          </cell>
          <cell r="H18">
            <v>14909</v>
          </cell>
          <cell r="I18">
            <v>35205</v>
          </cell>
          <cell r="J18">
            <v>97915</v>
          </cell>
          <cell r="K18">
            <v>395520</v>
          </cell>
          <cell r="L18">
            <v>543549</v>
          </cell>
          <cell r="M18">
            <v>20633</v>
          </cell>
          <cell r="N18">
            <v>42234</v>
          </cell>
          <cell r="O18">
            <v>74422</v>
          </cell>
          <cell r="P18">
            <v>372088</v>
          </cell>
          <cell r="Q18">
            <v>509377</v>
          </cell>
          <cell r="R18">
            <v>138.3929170299819</v>
          </cell>
          <cell r="S18">
            <v>119.96591393268001</v>
          </cell>
          <cell r="T18">
            <v>76.006740540264516</v>
          </cell>
          <cell r="U18">
            <v>94.075647249190936</v>
          </cell>
          <cell r="V18">
            <v>93.713170293754573</v>
          </cell>
        </row>
        <row r="19">
          <cell r="B19" t="str">
            <v>Dena Bank</v>
          </cell>
          <cell r="C19">
            <v>19</v>
          </cell>
          <cell r="D19">
            <v>6</v>
          </cell>
          <cell r="E19">
            <v>20</v>
          </cell>
          <cell r="F19">
            <v>17</v>
          </cell>
          <cell r="G19">
            <v>62</v>
          </cell>
          <cell r="H19">
            <v>16355.69</v>
          </cell>
          <cell r="I19">
            <v>3735.11</v>
          </cell>
          <cell r="J19">
            <v>25928.15</v>
          </cell>
          <cell r="K19">
            <v>124200</v>
          </cell>
          <cell r="L19">
            <v>170218.95</v>
          </cell>
          <cell r="M19">
            <v>7983.44</v>
          </cell>
          <cell r="N19">
            <v>1892.04</v>
          </cell>
          <cell r="O19">
            <v>10203.719999999999</v>
          </cell>
          <cell r="P19">
            <v>95110</v>
          </cell>
          <cell r="Q19">
            <v>115189.2</v>
          </cell>
          <cell r="R19">
            <v>48.81139224331104</v>
          </cell>
          <cell r="S19">
            <v>50.655536249267087</v>
          </cell>
          <cell r="T19">
            <v>39.353829717893483</v>
          </cell>
          <cell r="U19">
            <v>76.578099838969408</v>
          </cell>
          <cell r="V19">
            <v>67.671196420845021</v>
          </cell>
        </row>
        <row r="20">
          <cell r="B20" t="str">
            <v xml:space="preserve">Indian Bank </v>
          </cell>
          <cell r="C20">
            <v>12</v>
          </cell>
          <cell r="D20">
            <v>18</v>
          </cell>
          <cell r="E20">
            <v>32</v>
          </cell>
          <cell r="F20">
            <v>48</v>
          </cell>
          <cell r="G20">
            <v>110</v>
          </cell>
          <cell r="H20">
            <v>17305.900000000001</v>
          </cell>
          <cell r="I20">
            <v>51446.51</v>
          </cell>
          <cell r="J20">
            <v>163772.12</v>
          </cell>
          <cell r="K20">
            <v>574141.34</v>
          </cell>
          <cell r="L20">
            <v>806665.87</v>
          </cell>
          <cell r="M20">
            <v>58917.42</v>
          </cell>
          <cell r="N20">
            <v>42553.82</v>
          </cell>
          <cell r="O20">
            <v>72362.350000000006</v>
          </cell>
          <cell r="P20">
            <v>546298.17000000004</v>
          </cell>
          <cell r="Q20">
            <v>720131.76</v>
          </cell>
          <cell r="R20">
            <v>340.44701517979411</v>
          </cell>
          <cell r="S20">
            <v>82.714687546346681</v>
          </cell>
          <cell r="T20">
            <v>44.184779436206853</v>
          </cell>
          <cell r="U20">
            <v>95.150467653139231</v>
          </cell>
          <cell r="V20">
            <v>89.272620397339992</v>
          </cell>
        </row>
        <row r="21">
          <cell r="B21" t="str">
            <v>Indian Overseas Bank</v>
          </cell>
          <cell r="C21">
            <v>79</v>
          </cell>
          <cell r="D21">
            <v>64</v>
          </cell>
          <cell r="E21">
            <v>51</v>
          </cell>
          <cell r="F21">
            <v>45</v>
          </cell>
          <cell r="G21">
            <v>239</v>
          </cell>
          <cell r="H21">
            <v>73026.2</v>
          </cell>
          <cell r="I21">
            <v>63913.79</v>
          </cell>
          <cell r="J21">
            <v>195286.63</v>
          </cell>
          <cell r="K21">
            <v>651868.57999999996</v>
          </cell>
          <cell r="L21">
            <v>984095.2</v>
          </cell>
          <cell r="M21">
            <v>67767.11</v>
          </cell>
          <cell r="N21">
            <v>69225.899999999994</v>
          </cell>
          <cell r="O21">
            <v>134476.57999999999</v>
          </cell>
          <cell r="P21">
            <v>302194.15000000002</v>
          </cell>
          <cell r="Q21">
            <v>573663.74</v>
          </cell>
          <cell r="R21">
            <v>92.7983518244137</v>
          </cell>
          <cell r="S21">
            <v>108.31136754681579</v>
          </cell>
          <cell r="T21">
            <v>68.861129919646828</v>
          </cell>
          <cell r="U21">
            <v>46.358140163773513</v>
          </cell>
          <cell r="V21">
            <v>58.293520789452081</v>
          </cell>
        </row>
        <row r="22">
          <cell r="B22" t="str">
            <v>Oriental Bank of Commerce</v>
          </cell>
          <cell r="C22">
            <v>1</v>
          </cell>
          <cell r="D22">
            <v>8</v>
          </cell>
          <cell r="E22">
            <v>21</v>
          </cell>
          <cell r="F22">
            <v>20</v>
          </cell>
          <cell r="G22">
            <v>50</v>
          </cell>
          <cell r="H22">
            <v>3336</v>
          </cell>
          <cell r="I22">
            <v>10967</v>
          </cell>
          <cell r="J22">
            <v>55280</v>
          </cell>
          <cell r="K22">
            <v>534907</v>
          </cell>
          <cell r="L22">
            <v>604490</v>
          </cell>
          <cell r="M22">
            <v>2570</v>
          </cell>
          <cell r="N22">
            <v>10687</v>
          </cell>
          <cell r="O22">
            <v>40802</v>
          </cell>
          <cell r="P22">
            <v>213584</v>
          </cell>
          <cell r="Q22">
            <v>267643</v>
          </cell>
          <cell r="R22">
            <v>77.038369304556355</v>
          </cell>
          <cell r="S22">
            <v>97.446886112884116</v>
          </cell>
          <cell r="T22">
            <v>73.80969609261939</v>
          </cell>
          <cell r="U22">
            <v>39.929183951602802</v>
          </cell>
          <cell r="V22">
            <v>44.275835828549688</v>
          </cell>
        </row>
        <row r="23">
          <cell r="B23" t="str">
            <v>Punjab National Bank</v>
          </cell>
          <cell r="C23">
            <v>9</v>
          </cell>
          <cell r="D23">
            <v>14</v>
          </cell>
          <cell r="E23">
            <v>25</v>
          </cell>
          <cell r="F23">
            <v>34</v>
          </cell>
          <cell r="G23">
            <v>82</v>
          </cell>
          <cell r="H23">
            <v>10560</v>
          </cell>
          <cell r="I23">
            <v>17809</v>
          </cell>
          <cell r="J23">
            <v>115909</v>
          </cell>
          <cell r="K23">
            <v>384943</v>
          </cell>
          <cell r="L23">
            <v>529221</v>
          </cell>
          <cell r="M23">
            <v>20850</v>
          </cell>
          <cell r="N23">
            <v>12624</v>
          </cell>
          <cell r="O23">
            <v>70957</v>
          </cell>
          <cell r="P23">
            <v>911812</v>
          </cell>
          <cell r="Q23">
            <v>1016243</v>
          </cell>
          <cell r="R23">
            <v>197.44318181818181</v>
          </cell>
          <cell r="S23">
            <v>70.885507327755619</v>
          </cell>
          <cell r="T23">
            <v>61.217851935570145</v>
          </cell>
          <cell r="U23">
            <v>236.86935468368043</v>
          </cell>
          <cell r="V23">
            <v>192.02620455348523</v>
          </cell>
        </row>
        <row r="24">
          <cell r="B24" t="str">
            <v>Punjab and Synd Bank</v>
          </cell>
          <cell r="C24">
            <v>0</v>
          </cell>
          <cell r="D24">
            <v>1</v>
          </cell>
          <cell r="E24">
            <v>5</v>
          </cell>
          <cell r="F24">
            <v>8</v>
          </cell>
          <cell r="G24">
            <v>14</v>
          </cell>
          <cell r="H24">
            <v>0</v>
          </cell>
          <cell r="I24">
            <v>3344</v>
          </cell>
          <cell r="J24">
            <v>6630</v>
          </cell>
          <cell r="K24">
            <v>290498</v>
          </cell>
          <cell r="L24">
            <v>300472</v>
          </cell>
          <cell r="M24">
            <v>0</v>
          </cell>
          <cell r="N24">
            <v>1100</v>
          </cell>
          <cell r="O24">
            <v>13372</v>
          </cell>
          <cell r="P24">
            <v>335384</v>
          </cell>
          <cell r="Q24">
            <v>349856</v>
          </cell>
          <cell r="R24" t="e">
            <v>#DIV/0!</v>
          </cell>
          <cell r="S24">
            <v>32.894736842105267</v>
          </cell>
          <cell r="T24">
            <v>201.6892911010558</v>
          </cell>
          <cell r="U24">
            <v>115.45139725574703</v>
          </cell>
          <cell r="V24">
            <v>116.43547485289811</v>
          </cell>
        </row>
        <row r="25">
          <cell r="B25" t="str">
            <v>UCO Bank</v>
          </cell>
          <cell r="C25">
            <v>11</v>
          </cell>
          <cell r="D25">
            <v>4</v>
          </cell>
          <cell r="E25">
            <v>19</v>
          </cell>
          <cell r="F25">
            <v>30</v>
          </cell>
          <cell r="G25">
            <v>64</v>
          </cell>
          <cell r="H25">
            <v>9523</v>
          </cell>
          <cell r="I25">
            <v>11533</v>
          </cell>
          <cell r="J25">
            <v>26983</v>
          </cell>
          <cell r="K25">
            <v>212339</v>
          </cell>
          <cell r="L25">
            <v>260378</v>
          </cell>
          <cell r="M25">
            <v>8952</v>
          </cell>
          <cell r="N25">
            <v>16740</v>
          </cell>
          <cell r="O25">
            <v>24606</v>
          </cell>
          <cell r="P25">
            <v>227939</v>
          </cell>
          <cell r="Q25">
            <v>278237</v>
          </cell>
          <cell r="R25">
            <v>94.003990339178827</v>
          </cell>
          <cell r="S25">
            <v>145.1487037197607</v>
          </cell>
          <cell r="T25">
            <v>91.190749731312309</v>
          </cell>
          <cell r="U25">
            <v>107.34674270859333</v>
          </cell>
          <cell r="V25">
            <v>106.85887440567174</v>
          </cell>
        </row>
        <row r="26">
          <cell r="B26" t="str">
            <v>Union Bank Of India</v>
          </cell>
          <cell r="C26">
            <v>25</v>
          </cell>
          <cell r="D26">
            <v>52</v>
          </cell>
          <cell r="E26">
            <v>43</v>
          </cell>
          <cell r="F26">
            <v>54</v>
          </cell>
          <cell r="G26">
            <v>174</v>
          </cell>
          <cell r="H26">
            <v>49788.218703099999</v>
          </cell>
          <cell r="I26">
            <v>155251.08533619999</v>
          </cell>
          <cell r="J26">
            <v>382530.6169277</v>
          </cell>
          <cell r="K26">
            <v>723041.16364000004</v>
          </cell>
          <cell r="L26">
            <v>1310611.084607</v>
          </cell>
          <cell r="M26">
            <v>64100.036245700001</v>
          </cell>
          <cell r="N26">
            <v>181530.97016550001</v>
          </cell>
          <cell r="O26">
            <v>282876.23176639999</v>
          </cell>
          <cell r="P26">
            <v>876873.52</v>
          </cell>
          <cell r="Q26">
            <v>1405380.7581775999</v>
          </cell>
          <cell r="R26">
            <v>128.74538980385111</v>
          </cell>
          <cell r="S26">
            <v>116.92734371060291</v>
          </cell>
          <cell r="T26">
            <v>73.948651231716923</v>
          </cell>
          <cell r="U26">
            <v>121.27573976363435</v>
          </cell>
          <cell r="V26">
            <v>107.23095315488023</v>
          </cell>
        </row>
        <row r="27">
          <cell r="B27" t="str">
            <v>United Bank of India</v>
          </cell>
          <cell r="C27">
            <v>0</v>
          </cell>
          <cell r="D27">
            <v>2</v>
          </cell>
          <cell r="E27">
            <v>16</v>
          </cell>
          <cell r="F27">
            <v>13</v>
          </cell>
          <cell r="G27">
            <v>31</v>
          </cell>
          <cell r="H27">
            <v>0</v>
          </cell>
          <cell r="I27">
            <v>341</v>
          </cell>
          <cell r="J27">
            <v>10878</v>
          </cell>
          <cell r="K27">
            <v>24417</v>
          </cell>
          <cell r="L27">
            <v>35636</v>
          </cell>
          <cell r="M27">
            <v>0</v>
          </cell>
          <cell r="N27">
            <v>727</v>
          </cell>
          <cell r="O27">
            <v>9190</v>
          </cell>
          <cell r="P27">
            <v>193775</v>
          </cell>
          <cell r="Q27">
            <v>203692</v>
          </cell>
          <cell r="R27" t="e">
            <v>#DIV/0!</v>
          </cell>
          <cell r="S27">
            <v>213.19648093841641</v>
          </cell>
          <cell r="T27">
            <v>84.482441625298762</v>
          </cell>
          <cell r="U27">
            <v>793.60691321620175</v>
          </cell>
          <cell r="V27">
            <v>571.59052643394318</v>
          </cell>
        </row>
        <row r="28">
          <cell r="B28" t="str">
            <v>IDBI Bank</v>
          </cell>
          <cell r="C28">
            <v>7</v>
          </cell>
          <cell r="D28">
            <v>32</v>
          </cell>
          <cell r="E28">
            <v>27</v>
          </cell>
          <cell r="F28">
            <v>22</v>
          </cell>
          <cell r="G28">
            <v>88</v>
          </cell>
          <cell r="H28">
            <v>11881.439849</v>
          </cell>
          <cell r="I28">
            <v>88303.785561830999</v>
          </cell>
          <cell r="J28">
            <v>409755.27391060803</v>
          </cell>
          <cell r="K28">
            <v>720628.52015173901</v>
          </cell>
          <cell r="L28">
            <v>1230569.0194731781</v>
          </cell>
          <cell r="M28">
            <v>23623.210947</v>
          </cell>
          <cell r="N28">
            <v>121546.4378227</v>
          </cell>
          <cell r="O28">
            <v>316720.77581899997</v>
          </cell>
          <cell r="P28">
            <v>643079.21542146394</v>
          </cell>
          <cell r="Q28">
            <v>1104969.6400101639</v>
          </cell>
          <cell r="R28">
            <v>198.82447958517625</v>
          </cell>
          <cell r="S28">
            <v>137.64578386913234</v>
          </cell>
          <cell r="T28">
            <v>77.295106612366766</v>
          </cell>
          <cell r="U28">
            <v>89.238657288508932</v>
          </cell>
          <cell r="V28">
            <v>89.793390092269277</v>
          </cell>
        </row>
        <row r="29">
          <cell r="C29">
            <v>241</v>
          </cell>
          <cell r="D29">
            <v>323</v>
          </cell>
          <cell r="E29">
            <v>440</v>
          </cell>
          <cell r="F29">
            <v>521</v>
          </cell>
          <cell r="G29">
            <v>1525</v>
          </cell>
          <cell r="H29">
            <v>327801.44855209999</v>
          </cell>
          <cell r="I29">
            <v>597187.79089803097</v>
          </cell>
          <cell r="J29">
            <v>2187757.5008383081</v>
          </cell>
          <cell r="K29">
            <v>6978800.9837917387</v>
          </cell>
          <cell r="L29">
            <v>10091547.724080179</v>
          </cell>
          <cell r="M29">
            <v>395968.20719269995</v>
          </cell>
          <cell r="N29">
            <v>729971.81798820011</v>
          </cell>
          <cell r="O29">
            <v>1656738.7375853998</v>
          </cell>
          <cell r="P29">
            <v>7405285.0654214639</v>
          </cell>
          <cell r="Q29">
            <v>10187963.828187764</v>
          </cell>
          <cell r="R29">
            <v>120.79513648938793</v>
          </cell>
          <cell r="S29">
            <v>122.23488643170232</v>
          </cell>
          <cell r="T29">
            <v>75.727713741151305</v>
          </cell>
          <cell r="U29">
            <v>106.11113689328917</v>
          </cell>
          <cell r="V29">
            <v>100.95541443932848</v>
          </cell>
        </row>
        <row r="32">
          <cell r="B32" t="str">
            <v>Karnataka Bank Ltd</v>
          </cell>
          <cell r="C32">
            <v>166</v>
          </cell>
          <cell r="D32">
            <v>149</v>
          </cell>
          <cell r="E32">
            <v>98</v>
          </cell>
          <cell r="F32">
            <v>79</v>
          </cell>
          <cell r="G32">
            <v>492</v>
          </cell>
          <cell r="H32">
            <v>390757</v>
          </cell>
          <cell r="I32">
            <v>721352</v>
          </cell>
          <cell r="J32">
            <v>1130994</v>
          </cell>
          <cell r="K32">
            <v>1562869</v>
          </cell>
          <cell r="L32">
            <v>3805972</v>
          </cell>
          <cell r="M32">
            <v>185096.35230229999</v>
          </cell>
          <cell r="N32">
            <v>414566.71185209998</v>
          </cell>
          <cell r="O32">
            <v>691163.87678739999</v>
          </cell>
          <cell r="P32">
            <v>729338.75091269996</v>
          </cell>
          <cell r="Q32">
            <v>2020165.6918544997</v>
          </cell>
          <cell r="R32">
            <v>47.368659372013802</v>
          </cell>
          <cell r="S32">
            <v>57.470792602238575</v>
          </cell>
          <cell r="T32">
            <v>61.111188634723078</v>
          </cell>
          <cell r="U32">
            <v>46.666659260161921</v>
          </cell>
          <cell r="V32">
            <v>53.078837465291386</v>
          </cell>
        </row>
        <row r="33">
          <cell r="B33" t="str">
            <v>Kotak Mahendra Bank</v>
          </cell>
          <cell r="C33">
            <v>30</v>
          </cell>
          <cell r="D33">
            <v>28</v>
          </cell>
          <cell r="E33">
            <v>38</v>
          </cell>
          <cell r="F33">
            <v>59</v>
          </cell>
          <cell r="G33">
            <v>155</v>
          </cell>
          <cell r="H33">
            <v>88551.244048199995</v>
          </cell>
          <cell r="I33">
            <v>76350.6949532</v>
          </cell>
          <cell r="J33">
            <v>209215.31538059999</v>
          </cell>
          <cell r="K33">
            <v>1473439.8638221</v>
          </cell>
          <cell r="L33">
            <v>1847557.1182041001</v>
          </cell>
          <cell r="M33">
            <v>31000.632928172399</v>
          </cell>
          <cell r="N33">
            <v>13595.618112100001</v>
          </cell>
          <cell r="O33">
            <v>72582.290108958696</v>
          </cell>
          <cell r="P33">
            <v>1216669.22361057</v>
          </cell>
          <cell r="Q33">
            <v>1333847.7647598011</v>
          </cell>
          <cell r="R33">
            <v>35.008692719549153</v>
          </cell>
          <cell r="S33">
            <v>17.806803357105768</v>
          </cell>
          <cell r="T33">
            <v>34.692627533944425</v>
          </cell>
          <cell r="U33">
            <v>82.573388536844149</v>
          </cell>
          <cell r="V33">
            <v>72.195211266667343</v>
          </cell>
        </row>
        <row r="34">
          <cell r="B34" t="str">
            <v>Cathelic Syrian Bank Ltd.</v>
          </cell>
          <cell r="C34">
            <v>4</v>
          </cell>
          <cell r="D34">
            <v>0</v>
          </cell>
          <cell r="E34">
            <v>6</v>
          </cell>
          <cell r="F34">
            <v>6</v>
          </cell>
          <cell r="G34">
            <v>16</v>
          </cell>
          <cell r="H34">
            <v>880</v>
          </cell>
          <cell r="I34">
            <v>0</v>
          </cell>
          <cell r="J34">
            <v>60350</v>
          </cell>
          <cell r="K34">
            <v>0</v>
          </cell>
          <cell r="L34">
            <v>61230</v>
          </cell>
          <cell r="M34">
            <v>3735</v>
          </cell>
          <cell r="N34">
            <v>0</v>
          </cell>
          <cell r="O34">
            <v>49594</v>
          </cell>
          <cell r="P34">
            <v>0</v>
          </cell>
          <cell r="Q34">
            <v>53329</v>
          </cell>
          <cell r="R34">
            <v>424.43181818181819</v>
          </cell>
          <cell r="S34" t="e">
            <v>#DIV/0!</v>
          </cell>
          <cell r="T34">
            <v>82.177299088649548</v>
          </cell>
          <cell r="U34" t="e">
            <v>#DIV/0!</v>
          </cell>
          <cell r="V34">
            <v>87.096194675812512</v>
          </cell>
        </row>
        <row r="35">
          <cell r="B35" t="str">
            <v>City Union Bank Ltd</v>
          </cell>
          <cell r="C35">
            <v>0</v>
          </cell>
          <cell r="D35">
            <v>5</v>
          </cell>
          <cell r="E35">
            <v>8</v>
          </cell>
          <cell r="F35">
            <v>17</v>
          </cell>
          <cell r="G35">
            <v>30</v>
          </cell>
          <cell r="H35">
            <v>0</v>
          </cell>
          <cell r="I35">
            <v>8613.4845820999999</v>
          </cell>
          <cell r="J35">
            <v>21810.568841</v>
          </cell>
          <cell r="K35">
            <v>160852.9479878</v>
          </cell>
          <cell r="L35">
            <v>191277.0014109</v>
          </cell>
          <cell r="M35">
            <v>0</v>
          </cell>
          <cell r="N35">
            <v>12387.401163799999</v>
          </cell>
          <cell r="O35">
            <v>21211.623258</v>
          </cell>
          <cell r="P35">
            <v>104902.9915199</v>
          </cell>
          <cell r="Q35">
            <v>138502.0159417</v>
          </cell>
          <cell r="R35" t="e">
            <v>#DIV/0!</v>
          </cell>
          <cell r="S35">
            <v>143.81405162717436</v>
          </cell>
          <cell r="T35">
            <v>97.253874544188463</v>
          </cell>
          <cell r="U35">
            <v>65.216704345298311</v>
          </cell>
          <cell r="V35">
            <v>72.409131740920003</v>
          </cell>
        </row>
        <row r="36">
          <cell r="B36" t="str">
            <v>Dhanalaxmi Bank Ltd.</v>
          </cell>
          <cell r="C36">
            <v>0</v>
          </cell>
          <cell r="D36">
            <v>1</v>
          </cell>
          <cell r="E36">
            <v>2</v>
          </cell>
          <cell r="F36">
            <v>9</v>
          </cell>
          <cell r="G36">
            <v>12</v>
          </cell>
          <cell r="H36">
            <v>0</v>
          </cell>
          <cell r="I36">
            <v>578</v>
          </cell>
          <cell r="J36">
            <v>2755</v>
          </cell>
          <cell r="K36">
            <v>30905</v>
          </cell>
          <cell r="L36">
            <v>34238</v>
          </cell>
          <cell r="M36">
            <v>0</v>
          </cell>
          <cell r="N36">
            <v>283</v>
          </cell>
          <cell r="O36">
            <v>2038</v>
          </cell>
          <cell r="P36">
            <v>43238</v>
          </cell>
          <cell r="Q36">
            <v>45559</v>
          </cell>
          <cell r="R36" t="e">
            <v>#DIV/0!</v>
          </cell>
          <cell r="S36">
            <v>48.961937716262973</v>
          </cell>
          <cell r="T36">
            <v>73.974591651542653</v>
          </cell>
          <cell r="U36">
            <v>139.90616405112442</v>
          </cell>
          <cell r="V36">
            <v>133.06559962614639</v>
          </cell>
        </row>
        <row r="37">
          <cell r="B37" t="str">
            <v>Federal Bank Ltd.</v>
          </cell>
          <cell r="C37">
            <v>21</v>
          </cell>
          <cell r="D37">
            <v>35</v>
          </cell>
          <cell r="E37">
            <v>22</v>
          </cell>
          <cell r="F37">
            <v>23</v>
          </cell>
          <cell r="G37">
            <v>101</v>
          </cell>
          <cell r="H37">
            <v>36127.22</v>
          </cell>
          <cell r="I37">
            <v>63995.5</v>
          </cell>
          <cell r="J37">
            <v>68430.37</v>
          </cell>
          <cell r="K37">
            <v>295187.09999999998</v>
          </cell>
          <cell r="L37">
            <v>463740.18999999994</v>
          </cell>
          <cell r="M37">
            <v>36324.75</v>
          </cell>
          <cell r="N37">
            <v>58587.77</v>
          </cell>
          <cell r="O37">
            <v>93297.88</v>
          </cell>
          <cell r="P37">
            <v>585883</v>
          </cell>
          <cell r="Q37">
            <v>774093.4</v>
          </cell>
          <cell r="R37">
            <v>100.54676224741344</v>
          </cell>
          <cell r="S37">
            <v>91.549827722261711</v>
          </cell>
          <cell r="T37">
            <v>136.33987365551292</v>
          </cell>
          <cell r="U37">
            <v>198.47852429865668</v>
          </cell>
          <cell r="V37">
            <v>166.92394075225616</v>
          </cell>
        </row>
        <row r="38">
          <cell r="B38" t="str">
            <v>J and K Bank Ltd</v>
          </cell>
          <cell r="C38">
            <v>0</v>
          </cell>
          <cell r="D38">
            <v>0</v>
          </cell>
          <cell r="E38">
            <v>2</v>
          </cell>
          <cell r="F38">
            <v>6</v>
          </cell>
          <cell r="G38">
            <v>8</v>
          </cell>
          <cell r="H38">
            <v>0</v>
          </cell>
          <cell r="I38">
            <v>0</v>
          </cell>
          <cell r="J38">
            <v>2502</v>
          </cell>
          <cell r="K38">
            <v>95587</v>
          </cell>
          <cell r="L38">
            <v>98089</v>
          </cell>
          <cell r="M38">
            <v>0</v>
          </cell>
          <cell r="N38">
            <v>0</v>
          </cell>
          <cell r="O38">
            <v>4503</v>
          </cell>
          <cell r="P38">
            <v>285039</v>
          </cell>
          <cell r="Q38">
            <v>289542</v>
          </cell>
          <cell r="R38" t="e">
            <v>#DIV/0!</v>
          </cell>
          <cell r="S38" t="e">
            <v>#DIV/0!</v>
          </cell>
          <cell r="T38">
            <v>179.97601918465227</v>
          </cell>
          <cell r="U38">
            <v>298.19849979599735</v>
          </cell>
          <cell r="V38">
            <v>295.18294609997042</v>
          </cell>
        </row>
        <row r="39">
          <cell r="B39" t="str">
            <v>Karur Vysya Bank Ltd.</v>
          </cell>
          <cell r="C39">
            <v>1</v>
          </cell>
          <cell r="D39">
            <v>14</v>
          </cell>
          <cell r="E39">
            <v>15</v>
          </cell>
          <cell r="F39">
            <v>23</v>
          </cell>
          <cell r="G39">
            <v>53</v>
          </cell>
          <cell r="H39">
            <v>2758.86</v>
          </cell>
          <cell r="I39">
            <v>24031.47</v>
          </cell>
          <cell r="J39">
            <v>72955.09</v>
          </cell>
          <cell r="K39">
            <v>311980.78999999998</v>
          </cell>
          <cell r="L39">
            <v>411726.20999999996</v>
          </cell>
          <cell r="M39">
            <v>2836.41</v>
          </cell>
          <cell r="N39">
            <v>20952.64</v>
          </cell>
          <cell r="O39">
            <v>51033.440000000002</v>
          </cell>
          <cell r="P39">
            <v>190659.88</v>
          </cell>
          <cell r="Q39">
            <v>265482.37</v>
          </cell>
          <cell r="R39">
            <v>102.81094365063829</v>
          </cell>
          <cell r="S39">
            <v>87.188340954589947</v>
          </cell>
          <cell r="T39">
            <v>69.951856683337667</v>
          </cell>
          <cell r="U39">
            <v>61.112698637630871</v>
          </cell>
          <cell r="V39">
            <v>64.480318122084086</v>
          </cell>
        </row>
        <row r="40">
          <cell r="B40" t="str">
            <v>Lakshmi Vilas Bank Ltd</v>
          </cell>
          <cell r="C40">
            <v>3</v>
          </cell>
          <cell r="D40">
            <v>8</v>
          </cell>
          <cell r="E40">
            <v>24</v>
          </cell>
          <cell r="F40">
            <v>27</v>
          </cell>
          <cell r="G40">
            <v>62</v>
          </cell>
          <cell r="H40">
            <v>968.97</v>
          </cell>
          <cell r="I40">
            <v>11816.4</v>
          </cell>
          <cell r="J40">
            <v>80371.78</v>
          </cell>
          <cell r="K40">
            <v>298477.09999999998</v>
          </cell>
          <cell r="L40">
            <v>391634.25</v>
          </cell>
          <cell r="M40">
            <v>621.91</v>
          </cell>
          <cell r="N40">
            <v>3639.94</v>
          </cell>
          <cell r="O40">
            <v>31573.26</v>
          </cell>
          <cell r="P40">
            <v>361237.36</v>
          </cell>
          <cell r="Q40">
            <v>397072.47</v>
          </cell>
          <cell r="R40">
            <v>64.182585632166109</v>
          </cell>
          <cell r="S40">
            <v>30.804136623675571</v>
          </cell>
          <cell r="T40">
            <v>39.284012373497262</v>
          </cell>
          <cell r="U40">
            <v>121.02682584359069</v>
          </cell>
          <cell r="V40">
            <v>101.38859663065729</v>
          </cell>
        </row>
        <row r="41">
          <cell r="B41" t="str">
            <v xml:space="preserve">Ratnakar Bank Ltd </v>
          </cell>
          <cell r="C41">
            <v>3</v>
          </cell>
          <cell r="D41">
            <v>12</v>
          </cell>
          <cell r="E41">
            <v>6</v>
          </cell>
          <cell r="F41">
            <v>7</v>
          </cell>
          <cell r="G41">
            <v>28</v>
          </cell>
          <cell r="H41">
            <v>3520.2251462999998</v>
          </cell>
          <cell r="I41">
            <v>26789.226662559999</v>
          </cell>
          <cell r="J41">
            <v>50001.732213584997</v>
          </cell>
          <cell r="K41">
            <v>201804.84659530499</v>
          </cell>
          <cell r="L41">
            <v>282116.03061775002</v>
          </cell>
          <cell r="M41">
            <v>3113.1203562800001</v>
          </cell>
          <cell r="N41">
            <v>33178.986709699901</v>
          </cell>
          <cell r="O41">
            <v>31513.224431219998</v>
          </cell>
          <cell r="P41">
            <v>215219.90101770099</v>
          </cell>
          <cell r="Q41">
            <v>283025.23251490085</v>
          </cell>
          <cell r="R41">
            <v>88.435262714718831</v>
          </cell>
          <cell r="S41">
            <v>123.85197649647006</v>
          </cell>
          <cell r="T41">
            <v>63.024265432664663</v>
          </cell>
          <cell r="U41">
            <v>106.64753827706539</v>
          </cell>
          <cell r="V41">
            <v>100.32227941643725</v>
          </cell>
        </row>
        <row r="42">
          <cell r="B42" t="str">
            <v>South Indian Bank Ltd</v>
          </cell>
          <cell r="C42">
            <v>1</v>
          </cell>
          <cell r="D42">
            <v>8</v>
          </cell>
          <cell r="E42">
            <v>14</v>
          </cell>
          <cell r="F42">
            <v>23</v>
          </cell>
          <cell r="G42">
            <v>46</v>
          </cell>
          <cell r="H42">
            <v>1009</v>
          </cell>
          <cell r="I42">
            <v>12541</v>
          </cell>
          <cell r="J42">
            <v>71376</v>
          </cell>
          <cell r="K42">
            <v>415452</v>
          </cell>
          <cell r="L42">
            <v>500378</v>
          </cell>
          <cell r="M42">
            <v>2755</v>
          </cell>
          <cell r="N42">
            <v>9253</v>
          </cell>
          <cell r="O42">
            <v>71195</v>
          </cell>
          <cell r="P42">
            <v>249342</v>
          </cell>
          <cell r="Q42">
            <v>332545</v>
          </cell>
          <cell r="R42">
            <v>273.04261645193264</v>
          </cell>
          <cell r="S42">
            <v>73.781995056215607</v>
          </cell>
          <cell r="T42">
            <v>99.746413360233134</v>
          </cell>
          <cell r="U42">
            <v>60.017041679905262</v>
          </cell>
          <cell r="V42">
            <v>66.458757179572245</v>
          </cell>
        </row>
        <row r="43">
          <cell r="B43" t="str">
            <v>Tamil Nadu Merchantile Bank Ltd.</v>
          </cell>
          <cell r="C43">
            <v>0</v>
          </cell>
          <cell r="D43">
            <v>13</v>
          </cell>
          <cell r="E43">
            <v>5</v>
          </cell>
          <cell r="F43">
            <v>2</v>
          </cell>
          <cell r="G43">
            <v>20</v>
          </cell>
          <cell r="H43">
            <v>0</v>
          </cell>
          <cell r="I43">
            <v>10282.32</v>
          </cell>
          <cell r="J43">
            <v>20201.91</v>
          </cell>
          <cell r="K43">
            <v>138231.62</v>
          </cell>
          <cell r="L43">
            <v>168715.85</v>
          </cell>
          <cell r="M43">
            <v>0</v>
          </cell>
          <cell r="N43">
            <v>13999.14</v>
          </cell>
          <cell r="O43">
            <v>10938.01</v>
          </cell>
          <cell r="P43">
            <v>56635.42</v>
          </cell>
          <cell r="Q43">
            <v>81572.570000000007</v>
          </cell>
          <cell r="R43" t="e">
            <v>#DIV/0!</v>
          </cell>
          <cell r="S43">
            <v>136.14767873398222</v>
          </cell>
          <cell r="T43">
            <v>54.143444852491676</v>
          </cell>
          <cell r="U43">
            <v>40.971392797103874</v>
          </cell>
          <cell r="V43">
            <v>48.349085163012248</v>
          </cell>
        </row>
        <row r="44">
          <cell r="B44" t="str">
            <v>IndusInd Bank</v>
          </cell>
          <cell r="C44">
            <v>1</v>
          </cell>
          <cell r="D44">
            <v>5</v>
          </cell>
          <cell r="E44">
            <v>11</v>
          </cell>
          <cell r="F44">
            <v>27</v>
          </cell>
          <cell r="G44">
            <v>44</v>
          </cell>
          <cell r="H44">
            <v>878.51860610000006</v>
          </cell>
          <cell r="I44">
            <v>4888.8541944074996</v>
          </cell>
          <cell r="J44">
            <v>11314.0376801</v>
          </cell>
          <cell r="K44">
            <v>438703.324121023</v>
          </cell>
          <cell r="L44">
            <v>455784.73460163048</v>
          </cell>
          <cell r="M44">
            <v>366.59798590000003</v>
          </cell>
          <cell r="N44">
            <v>15928.568017</v>
          </cell>
          <cell r="O44">
            <v>127698.510173</v>
          </cell>
          <cell r="P44">
            <v>487726.25025377399</v>
          </cell>
          <cell r="Q44">
            <v>631719.92642967403</v>
          </cell>
          <cell r="R44">
            <v>41.729108906120409</v>
          </cell>
          <cell r="S44">
            <v>325.81393070018623</v>
          </cell>
          <cell r="T44">
            <v>1128.6731915132825</v>
          </cell>
          <cell r="U44">
            <v>111.17450528349022</v>
          </cell>
          <cell r="V44">
            <v>138.6005011733919</v>
          </cell>
        </row>
        <row r="45">
          <cell r="B45" t="str">
            <v>HDFC Bank Ltd</v>
          </cell>
          <cell r="C45">
            <v>17</v>
          </cell>
          <cell r="D45">
            <v>64</v>
          </cell>
          <cell r="E45">
            <v>35</v>
          </cell>
          <cell r="F45">
            <v>147</v>
          </cell>
          <cell r="G45">
            <v>263</v>
          </cell>
          <cell r="H45">
            <v>66180.321281299999</v>
          </cell>
          <cell r="I45">
            <v>224952.850462</v>
          </cell>
          <cell r="J45">
            <v>327632.51232370001</v>
          </cell>
          <cell r="K45">
            <v>5321695.5410198001</v>
          </cell>
          <cell r="L45">
            <v>5940461.2250867998</v>
          </cell>
          <cell r="M45">
            <v>40834.510497099996</v>
          </cell>
          <cell r="N45">
            <v>318908.71129110001</v>
          </cell>
          <cell r="O45">
            <v>578316.48372939497</v>
          </cell>
          <cell r="P45">
            <v>3362220.4146541501</v>
          </cell>
          <cell r="Q45">
            <v>4300280.1201717453</v>
          </cell>
          <cell r="R45">
            <v>61.701892203775465</v>
          </cell>
          <cell r="S45">
            <v>141.76691277133713</v>
          </cell>
          <cell r="T45">
            <v>176.51376526332646</v>
          </cell>
          <cell r="U45">
            <v>63.179495871908628</v>
          </cell>
          <cell r="V45">
            <v>72.38966735464065</v>
          </cell>
        </row>
        <row r="46">
          <cell r="B46" t="str">
            <v xml:space="preserve">Axis Bank Ltd </v>
          </cell>
          <cell r="C46">
            <v>11</v>
          </cell>
          <cell r="D46">
            <v>68</v>
          </cell>
          <cell r="E46">
            <v>54</v>
          </cell>
          <cell r="F46">
            <v>100</v>
          </cell>
          <cell r="G46">
            <v>233</v>
          </cell>
          <cell r="H46">
            <v>66276.237587199998</v>
          </cell>
          <cell r="I46">
            <v>282506.85732249997</v>
          </cell>
          <cell r="J46">
            <v>517799.78697080002</v>
          </cell>
          <cell r="K46">
            <v>1741178.9208167</v>
          </cell>
          <cell r="L46">
            <v>2607761.8026971999</v>
          </cell>
          <cell r="M46">
            <v>9563.2185343000001</v>
          </cell>
          <cell r="N46">
            <v>103929.1705568</v>
          </cell>
          <cell r="O46">
            <v>464675.36220690003</v>
          </cell>
          <cell r="P46">
            <v>2401294.7405146002</v>
          </cell>
          <cell r="Q46">
            <v>2979462.4918126003</v>
          </cell>
          <cell r="R46">
            <v>14.429332265154043</v>
          </cell>
          <cell r="S46">
            <v>36.788193936884902</v>
          </cell>
          <cell r="T46">
            <v>89.740354071081185</v>
          </cell>
          <cell r="U46">
            <v>137.91200386162916</v>
          </cell>
          <cell r="V46">
            <v>114.25362886790317</v>
          </cell>
        </row>
        <row r="47">
          <cell r="B47" t="str">
            <v>ICICI Bank Ltd</v>
          </cell>
          <cell r="C47">
            <v>41</v>
          </cell>
          <cell r="D47">
            <v>70</v>
          </cell>
          <cell r="E47">
            <v>45</v>
          </cell>
          <cell r="F47">
            <v>131</v>
          </cell>
          <cell r="G47">
            <v>287</v>
          </cell>
          <cell r="H47">
            <v>143782.088459605</v>
          </cell>
          <cell r="I47">
            <v>96404.836215067597</v>
          </cell>
          <cell r="J47">
            <v>504202.16357932799</v>
          </cell>
          <cell r="K47">
            <v>3775321.4477137001</v>
          </cell>
          <cell r="L47">
            <v>4519710.5359677002</v>
          </cell>
          <cell r="M47">
            <v>99454.520322841505</v>
          </cell>
          <cell r="N47">
            <v>118149.99163956</v>
          </cell>
          <cell r="O47">
            <v>362199.94434859901</v>
          </cell>
          <cell r="P47">
            <v>2428781.8814156</v>
          </cell>
          <cell r="Q47">
            <v>3008586.3377266005</v>
          </cell>
          <cell r="R47">
            <v>69.17031278953975</v>
          </cell>
          <cell r="S47">
            <v>122.55608357238592</v>
          </cell>
          <cell r="T47">
            <v>71.836253493508224</v>
          </cell>
          <cell r="U47">
            <v>64.333114810301723</v>
          </cell>
          <cell r="V47">
            <v>66.565907568291692</v>
          </cell>
        </row>
        <row r="48">
          <cell r="B48" t="str">
            <v>YES BANK Ltd.</v>
          </cell>
          <cell r="C48">
            <v>16</v>
          </cell>
          <cell r="D48">
            <v>14</v>
          </cell>
          <cell r="E48">
            <v>12</v>
          </cell>
          <cell r="F48">
            <v>33</v>
          </cell>
          <cell r="G48">
            <v>75</v>
          </cell>
          <cell r="H48">
            <v>38562</v>
          </cell>
          <cell r="I48">
            <v>2946</v>
          </cell>
          <cell r="J48">
            <v>37563</v>
          </cell>
          <cell r="K48">
            <v>1220955</v>
          </cell>
          <cell r="L48">
            <v>1300026</v>
          </cell>
          <cell r="M48">
            <v>25009</v>
          </cell>
          <cell r="N48">
            <v>38990</v>
          </cell>
          <cell r="O48">
            <v>45617.18</v>
          </cell>
          <cell r="P48">
            <v>1122894</v>
          </cell>
          <cell r="Q48">
            <v>1232510.18</v>
          </cell>
          <cell r="R48">
            <v>64.85400134847778</v>
          </cell>
          <cell r="S48">
            <v>1323.4894772572979</v>
          </cell>
          <cell r="T48">
            <v>121.4417911242446</v>
          </cell>
          <cell r="U48">
            <v>91.968500067570062</v>
          </cell>
          <cell r="V48">
            <v>94.806579253030321</v>
          </cell>
        </row>
        <row r="49">
          <cell r="C49">
            <v>315</v>
          </cell>
          <cell r="D49">
            <v>494</v>
          </cell>
          <cell r="E49">
            <v>397</v>
          </cell>
          <cell r="F49">
            <v>719</v>
          </cell>
          <cell r="G49">
            <v>1925</v>
          </cell>
          <cell r="H49">
            <v>840251.68512870488</v>
          </cell>
          <cell r="I49">
            <v>1568049.4943918348</v>
          </cell>
          <cell r="J49">
            <v>3189475.2669891128</v>
          </cell>
          <cell r="K49">
            <v>17482641.502076428</v>
          </cell>
          <cell r="L49">
            <v>23080417.94858608</v>
          </cell>
          <cell r="M49">
            <v>440711.0229268939</v>
          </cell>
          <cell r="N49">
            <v>1176350.64934216</v>
          </cell>
          <cell r="O49">
            <v>2709151.0850434727</v>
          </cell>
          <cell r="P49">
            <v>13841082.813898996</v>
          </cell>
          <cell r="Q49">
            <v>18167295.571211524</v>
          </cell>
          <cell r="R49">
            <v>52.449882663357982</v>
          </cell>
          <cell r="S49">
            <v>75.019994811988084</v>
          </cell>
          <cell r="T49">
            <v>84.940338402464874</v>
          </cell>
          <cell r="U49">
            <v>79.170432066888054</v>
          </cell>
          <cell r="V49">
            <v>78.71302682508167</v>
          </cell>
        </row>
        <row r="51">
          <cell r="B51" t="str">
            <v xml:space="preserve">Kavery Grameena Bank </v>
          </cell>
          <cell r="C51">
            <v>367</v>
          </cell>
          <cell r="D51">
            <v>63</v>
          </cell>
          <cell r="E51">
            <v>44</v>
          </cell>
          <cell r="F51">
            <v>32</v>
          </cell>
          <cell r="G51">
            <v>506</v>
          </cell>
          <cell r="H51">
            <v>411179</v>
          </cell>
          <cell r="I51">
            <v>141747</v>
          </cell>
          <cell r="J51">
            <v>153379</v>
          </cell>
          <cell r="K51">
            <v>181271</v>
          </cell>
          <cell r="L51">
            <v>887576</v>
          </cell>
          <cell r="M51">
            <v>418983</v>
          </cell>
          <cell r="N51">
            <v>105691</v>
          </cell>
          <cell r="O51">
            <v>43964</v>
          </cell>
          <cell r="P51">
            <v>41387</v>
          </cell>
          <cell r="Q51">
            <v>610025</v>
          </cell>
          <cell r="R51">
            <v>101.89795685090921</v>
          </cell>
          <cell r="S51">
            <v>74.563130083881845</v>
          </cell>
          <cell r="T51">
            <v>28.66363713415787</v>
          </cell>
          <cell r="U51">
            <v>22.831561584588819</v>
          </cell>
          <cell r="V51">
            <v>68.729325714079692</v>
          </cell>
        </row>
        <row r="52">
          <cell r="B52" t="str">
            <v>Pragathi Krishna  Grameena Bank</v>
          </cell>
          <cell r="C52">
            <v>494</v>
          </cell>
          <cell r="D52">
            <v>87</v>
          </cell>
          <cell r="E52">
            <v>74</v>
          </cell>
          <cell r="F52">
            <v>0</v>
          </cell>
          <cell r="G52">
            <v>655</v>
          </cell>
          <cell r="H52">
            <v>580697</v>
          </cell>
          <cell r="I52">
            <v>349983</v>
          </cell>
          <cell r="J52">
            <v>683992</v>
          </cell>
          <cell r="K52">
            <v>0</v>
          </cell>
          <cell r="L52">
            <v>1614672</v>
          </cell>
          <cell r="M52">
            <v>835906</v>
          </cell>
          <cell r="N52">
            <v>324789</v>
          </cell>
          <cell r="O52">
            <v>245506</v>
          </cell>
          <cell r="P52">
            <v>0</v>
          </cell>
          <cell r="Q52">
            <v>1406201</v>
          </cell>
          <cell r="R52">
            <v>143.94873746549405</v>
          </cell>
          <cell r="S52">
            <v>92.801364637710975</v>
          </cell>
          <cell r="T52">
            <v>35.893109860934047</v>
          </cell>
          <cell r="U52" t="e">
            <v>#DIV/0!</v>
          </cell>
          <cell r="V52">
            <v>87.088956766451645</v>
          </cell>
        </row>
        <row r="53">
          <cell r="B53" t="str">
            <v>Karnataka Vikas Grameena Bank</v>
          </cell>
          <cell r="C53">
            <v>428</v>
          </cell>
          <cell r="D53">
            <v>142</v>
          </cell>
          <cell r="E53">
            <v>66</v>
          </cell>
          <cell r="F53">
            <v>0</v>
          </cell>
          <cell r="G53">
            <v>636</v>
          </cell>
          <cell r="H53">
            <v>497166</v>
          </cell>
          <cell r="I53">
            <v>337972</v>
          </cell>
          <cell r="J53">
            <v>459457</v>
          </cell>
          <cell r="K53">
            <v>0</v>
          </cell>
          <cell r="L53">
            <v>1294595</v>
          </cell>
          <cell r="M53">
            <v>658912</v>
          </cell>
          <cell r="N53">
            <v>275954</v>
          </cell>
          <cell r="O53">
            <v>113888.62</v>
          </cell>
          <cell r="P53">
            <v>0</v>
          </cell>
          <cell r="Q53">
            <v>1048754.6200000001</v>
          </cell>
          <cell r="R53">
            <v>132.53360044733549</v>
          </cell>
          <cell r="S53">
            <v>81.649959168215119</v>
          </cell>
          <cell r="T53">
            <v>24.787655863334326</v>
          </cell>
          <cell r="U53" t="e">
            <v>#DIV/0!</v>
          </cell>
          <cell r="V53">
            <v>81.010247992615461</v>
          </cell>
        </row>
        <row r="54">
          <cell r="C54">
            <v>1289</v>
          </cell>
          <cell r="D54">
            <v>292</v>
          </cell>
          <cell r="E54">
            <v>184</v>
          </cell>
          <cell r="F54">
            <v>32</v>
          </cell>
          <cell r="G54">
            <v>1797</v>
          </cell>
          <cell r="H54">
            <v>1489042</v>
          </cell>
          <cell r="I54">
            <v>829702</v>
          </cell>
          <cell r="J54">
            <v>1296828</v>
          </cell>
          <cell r="K54">
            <v>181271</v>
          </cell>
          <cell r="L54">
            <v>3796843</v>
          </cell>
          <cell r="M54">
            <v>1913801</v>
          </cell>
          <cell r="N54">
            <v>706434</v>
          </cell>
          <cell r="O54">
            <v>403358.62</v>
          </cell>
          <cell r="P54">
            <v>41387</v>
          </cell>
          <cell r="Q54">
            <v>3064980.62</v>
          </cell>
          <cell r="R54">
            <v>128.5256560929779</v>
          </cell>
          <cell r="S54">
            <v>85.143099570689245</v>
          </cell>
          <cell r="T54">
            <v>31.103478641731979</v>
          </cell>
          <cell r="U54">
            <v>22.831561584588819</v>
          </cell>
          <cell r="V54">
            <v>80.724449759971634</v>
          </cell>
        </row>
        <row r="56">
          <cell r="C56">
            <v>3569</v>
          </cell>
          <cell r="D56">
            <v>2205</v>
          </cell>
          <cell r="E56">
            <v>1884</v>
          </cell>
          <cell r="F56">
            <v>2091</v>
          </cell>
          <cell r="G56">
            <v>9749</v>
          </cell>
          <cell r="H56">
            <v>6477642.3936808044</v>
          </cell>
          <cell r="I56">
            <v>9004274.3852898646</v>
          </cell>
          <cell r="J56">
            <v>15727538.34782742</v>
          </cell>
          <cell r="K56">
            <v>45702029.035868168</v>
          </cell>
          <cell r="L56">
            <v>76911484.162666261</v>
          </cell>
          <cell r="M56">
            <v>6176579.1848029941</v>
          </cell>
          <cell r="N56">
            <v>7172339.7338362606</v>
          </cell>
          <cell r="O56">
            <v>9719841.0295329727</v>
          </cell>
          <cell r="P56">
            <v>35283082.865823656</v>
          </cell>
          <cell r="Q56">
            <v>58351842.813995883</v>
          </cell>
          <cell r="R56">
            <v>95.352271851692379</v>
          </cell>
          <cell r="S56">
            <v>79.654833104082144</v>
          </cell>
          <cell r="T56">
            <v>61.801413638744421</v>
          </cell>
          <cell r="U56">
            <v>77.202442889641844</v>
          </cell>
          <cell r="V56">
            <v>75.868829537319669</v>
          </cell>
        </row>
        <row r="58">
          <cell r="C58">
            <v>2280</v>
          </cell>
          <cell r="D58">
            <v>1913</v>
          </cell>
          <cell r="E58">
            <v>1700</v>
          </cell>
          <cell r="F58">
            <v>2059</v>
          </cell>
          <cell r="G58">
            <v>7952</v>
          </cell>
          <cell r="H58">
            <v>4988600.3936808044</v>
          </cell>
          <cell r="I58">
            <v>8174572.3852898646</v>
          </cell>
          <cell r="J58">
            <v>14430710.34782742</v>
          </cell>
          <cell r="K58">
            <v>45520758.035868168</v>
          </cell>
          <cell r="L58">
            <v>73114641.162666261</v>
          </cell>
          <cell r="M58">
            <v>4262778.1848029941</v>
          </cell>
          <cell r="N58">
            <v>6465905.7338362606</v>
          </cell>
          <cell r="O58">
            <v>9316482.4095329735</v>
          </cell>
          <cell r="P58">
            <v>35241695.865823656</v>
          </cell>
          <cell r="Q58">
            <v>55286862.193995886</v>
          </cell>
          <cell r="R58">
            <v>85.450383843187183</v>
          </cell>
          <cell r="S58">
            <v>79.097785536423316</v>
          </cell>
          <cell r="T58">
            <v>64.560109550917517</v>
          </cell>
          <cell r="U58">
            <v>77.418956507830771</v>
          </cell>
          <cell r="V58">
            <v>75.616677200115177</v>
          </cell>
        </row>
        <row r="61">
          <cell r="B61" t="str">
            <v>KSCARD Bk.Ltd</v>
          </cell>
          <cell r="C61">
            <v>148</v>
          </cell>
          <cell r="D61">
            <v>0</v>
          </cell>
          <cell r="E61">
            <v>54</v>
          </cell>
          <cell r="F61">
            <v>0</v>
          </cell>
          <cell r="G61">
            <v>202</v>
          </cell>
          <cell r="H61">
            <v>0</v>
          </cell>
          <cell r="I61">
            <v>0</v>
          </cell>
          <cell r="J61">
            <v>26293.360000000001</v>
          </cell>
          <cell r="K61">
            <v>0</v>
          </cell>
          <cell r="L61">
            <v>26293.360000000001</v>
          </cell>
          <cell r="M61">
            <v>188497.86</v>
          </cell>
          <cell r="N61">
            <v>0</v>
          </cell>
          <cell r="O61">
            <v>0</v>
          </cell>
          <cell r="P61">
            <v>0</v>
          </cell>
          <cell r="Q61">
            <v>188497.86</v>
          </cell>
          <cell r="R61" t="e">
            <v>#DIV/0!</v>
          </cell>
          <cell r="S61" t="e">
            <v>#DIV/0!</v>
          </cell>
          <cell r="T61">
            <v>0</v>
          </cell>
          <cell r="U61" t="e">
            <v>#DIV/0!</v>
          </cell>
          <cell r="V61">
            <v>716.90289867860167</v>
          </cell>
        </row>
        <row r="62">
          <cell r="B62" t="str">
            <v xml:space="preserve">K.S.Coop Apex Bank ltd </v>
          </cell>
          <cell r="C62">
            <v>322</v>
          </cell>
          <cell r="D62">
            <v>232</v>
          </cell>
          <cell r="E62">
            <v>184</v>
          </cell>
          <cell r="F62">
            <v>48</v>
          </cell>
          <cell r="G62">
            <v>786</v>
          </cell>
          <cell r="H62">
            <v>876574.8</v>
          </cell>
          <cell r="I62">
            <v>772602.95</v>
          </cell>
          <cell r="J62">
            <v>551859.25</v>
          </cell>
          <cell r="K62">
            <v>921542</v>
          </cell>
          <cell r="L62">
            <v>3122579</v>
          </cell>
          <cell r="M62">
            <v>923527.6</v>
          </cell>
          <cell r="N62">
            <v>814386.65</v>
          </cell>
          <cell r="O62">
            <v>581704.75</v>
          </cell>
          <cell r="P62">
            <v>524937.47</v>
          </cell>
          <cell r="Q62">
            <v>2844556.4699999997</v>
          </cell>
          <cell r="R62">
            <v>105.35639400083141</v>
          </cell>
          <cell r="S62">
            <v>105.40817246426512</v>
          </cell>
          <cell r="T62">
            <v>105.40817246426512</v>
          </cell>
          <cell r="U62">
            <v>56.96294580171061</v>
          </cell>
          <cell r="V62">
            <v>91.096381228465305</v>
          </cell>
        </row>
        <row r="63">
          <cell r="B63" t="str">
            <v>Indl.Co.Op.Bank ltd.</v>
          </cell>
          <cell r="C63">
            <v>0</v>
          </cell>
          <cell r="D63">
            <v>4</v>
          </cell>
          <cell r="E63">
            <v>21</v>
          </cell>
          <cell r="F63">
            <v>13</v>
          </cell>
          <cell r="G63">
            <v>38</v>
          </cell>
          <cell r="H63">
            <v>0</v>
          </cell>
          <cell r="I63">
            <v>1989</v>
          </cell>
          <cell r="J63">
            <v>17047</v>
          </cell>
          <cell r="K63">
            <v>13189</v>
          </cell>
          <cell r="L63">
            <v>32225</v>
          </cell>
          <cell r="M63">
            <v>0</v>
          </cell>
          <cell r="N63">
            <v>392</v>
          </cell>
          <cell r="O63">
            <v>7522</v>
          </cell>
          <cell r="P63">
            <v>9144</v>
          </cell>
          <cell r="Q63">
            <v>17058</v>
          </cell>
          <cell r="R63" t="e">
            <v>#DIV/0!</v>
          </cell>
          <cell r="S63">
            <v>19.708396178984415</v>
          </cell>
          <cell r="T63">
            <v>44.125065994016545</v>
          </cell>
          <cell r="U63">
            <v>69.33050269163698</v>
          </cell>
          <cell r="V63">
            <v>52.934057408844062</v>
          </cell>
        </row>
        <row r="64">
          <cell r="C64">
            <v>470</v>
          </cell>
          <cell r="D64">
            <v>236</v>
          </cell>
          <cell r="E64">
            <v>259</v>
          </cell>
          <cell r="F64">
            <v>61</v>
          </cell>
          <cell r="G64">
            <v>1026</v>
          </cell>
          <cell r="H64">
            <v>876574.8</v>
          </cell>
          <cell r="I64">
            <v>774591.95</v>
          </cell>
          <cell r="J64">
            <v>595199.61</v>
          </cell>
          <cell r="K64">
            <v>934731</v>
          </cell>
          <cell r="L64">
            <v>3181097.36</v>
          </cell>
          <cell r="M64">
            <v>1112025.46</v>
          </cell>
          <cell r="N64">
            <v>814778.65</v>
          </cell>
          <cell r="O64">
            <v>589226.75</v>
          </cell>
          <cell r="P64">
            <v>534081.47</v>
          </cell>
          <cell r="Q64">
            <v>3050112.3299999996</v>
          </cell>
          <cell r="R64">
            <v>126.86030444863347</v>
          </cell>
          <cell r="S64">
            <v>105.18811226995066</v>
          </cell>
          <cell r="T64">
            <v>98.996494638160129</v>
          </cell>
          <cell r="U64">
            <v>57.13745130952114</v>
          </cell>
          <cell r="V64">
            <v>95.882394809821221</v>
          </cell>
        </row>
        <row r="65">
          <cell r="B65" t="str">
            <v>KSFC</v>
          </cell>
          <cell r="C65">
            <v>0</v>
          </cell>
          <cell r="D65">
            <v>0</v>
          </cell>
          <cell r="E65">
            <v>29</v>
          </cell>
          <cell r="F65">
            <v>3</v>
          </cell>
          <cell r="G65">
            <v>32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157835.28</v>
          </cell>
          <cell r="P65">
            <v>24550.799999999999</v>
          </cell>
          <cell r="Q65">
            <v>182386.08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 t="e">
            <v>#DIV/0!</v>
          </cell>
        </row>
        <row r="66">
          <cell r="C66">
            <v>0</v>
          </cell>
          <cell r="D66">
            <v>0</v>
          </cell>
          <cell r="E66">
            <v>29</v>
          </cell>
          <cell r="F66">
            <v>3</v>
          </cell>
          <cell r="G66">
            <v>32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157835.28</v>
          </cell>
          <cell r="P66">
            <v>24550.799999999999</v>
          </cell>
          <cell r="Q66">
            <v>182386.08</v>
          </cell>
          <cell r="R66" t="e">
            <v>#DIV/0!</v>
          </cell>
          <cell r="S66" t="e">
            <v>#DIV/0!</v>
          </cell>
          <cell r="T66" t="e">
            <v>#DIV/0!</v>
          </cell>
          <cell r="U66" t="e">
            <v>#DIV/0!</v>
          </cell>
          <cell r="V66" t="e">
            <v>#DIV/0!</v>
          </cell>
        </row>
        <row r="67">
          <cell r="C67">
            <v>4039</v>
          </cell>
          <cell r="D67">
            <v>2441</v>
          </cell>
          <cell r="E67">
            <v>2172</v>
          </cell>
          <cell r="F67">
            <v>2155</v>
          </cell>
          <cell r="G67">
            <v>10807</v>
          </cell>
          <cell r="H67">
            <v>7354217.1936808042</v>
          </cell>
          <cell r="I67">
            <v>9778866.3352898639</v>
          </cell>
          <cell r="J67">
            <v>16322737.957827419</v>
          </cell>
          <cell r="K67">
            <v>46636760.035868168</v>
          </cell>
          <cell r="L67">
            <v>80092581.522666261</v>
          </cell>
          <cell r="M67">
            <v>7288604.6448029941</v>
          </cell>
          <cell r="N67">
            <v>7987118.383836261</v>
          </cell>
          <cell r="O67">
            <v>10466903.059532972</v>
          </cell>
          <cell r="P67">
            <v>35841715.135823652</v>
          </cell>
          <cell r="Q67">
            <v>61584341.223995879</v>
          </cell>
          <cell r="R67">
            <v>99.107824161976225</v>
          </cell>
          <cell r="S67">
            <v>81.677344898482119</v>
          </cell>
          <cell r="T67">
            <v>64.124677407528097</v>
          </cell>
          <cell r="U67">
            <v>76.852926979185327</v>
          </cell>
          <cell r="V67">
            <v>76.891442444725627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SS"/>
      <sheetName val="PASHU"/>
      <sheetName val="npapmegp"/>
      <sheetName val="Sheet1"/>
    </sheetNames>
    <sheetDataSet>
      <sheetData sheetId="0">
        <row r="6">
          <cell r="CW6">
            <v>1578</v>
          </cell>
          <cell r="CX6">
            <v>10128</v>
          </cell>
          <cell r="CY6">
            <v>331</v>
          </cell>
          <cell r="CZ6">
            <v>837</v>
          </cell>
          <cell r="DA6">
            <v>377</v>
          </cell>
          <cell r="DB6">
            <v>1060</v>
          </cell>
          <cell r="DC6">
            <v>4746</v>
          </cell>
          <cell r="DD6">
            <v>1426</v>
          </cell>
          <cell r="DE6">
            <v>1115</v>
          </cell>
          <cell r="DF6">
            <v>46.860189573459714</v>
          </cell>
          <cell r="DG6">
            <v>170.37037037037038</v>
          </cell>
          <cell r="DH6">
            <v>105.18867924528301</v>
          </cell>
        </row>
        <row r="7">
          <cell r="CW7">
            <v>4612</v>
          </cell>
          <cell r="CX7">
            <v>7011</v>
          </cell>
          <cell r="CY7">
            <v>241</v>
          </cell>
          <cell r="CZ7">
            <v>684</v>
          </cell>
          <cell r="DA7">
            <v>451</v>
          </cell>
          <cell r="DB7">
            <v>1561</v>
          </cell>
          <cell r="DC7">
            <v>195</v>
          </cell>
          <cell r="DD7">
            <v>156</v>
          </cell>
          <cell r="DE7">
            <v>161</v>
          </cell>
          <cell r="DF7">
            <v>2.7813436029097129</v>
          </cell>
          <cell r="DG7">
            <v>22.807017543859647</v>
          </cell>
          <cell r="DH7">
            <v>10.31390134529148</v>
          </cell>
        </row>
        <row r="8">
          <cell r="CW8">
            <v>456</v>
          </cell>
          <cell r="CX8">
            <v>2568</v>
          </cell>
          <cell r="CY8">
            <v>392</v>
          </cell>
          <cell r="CZ8">
            <v>801</v>
          </cell>
          <cell r="DA8">
            <v>720</v>
          </cell>
          <cell r="DB8">
            <v>3038.68</v>
          </cell>
          <cell r="DC8">
            <v>58</v>
          </cell>
          <cell r="DD8">
            <v>28</v>
          </cell>
          <cell r="DE8">
            <v>18</v>
          </cell>
          <cell r="DF8">
            <v>2.2585669781931461</v>
          </cell>
          <cell r="DG8">
            <v>3.4956304619225969</v>
          </cell>
          <cell r="DH8">
            <v>0.59236247317914359</v>
          </cell>
        </row>
        <row r="9">
          <cell r="CW9">
            <v>581</v>
          </cell>
          <cell r="CX9">
            <v>2388</v>
          </cell>
          <cell r="CY9">
            <v>120</v>
          </cell>
          <cell r="CZ9">
            <v>457</v>
          </cell>
          <cell r="DA9">
            <v>1943</v>
          </cell>
          <cell r="DB9">
            <v>8202</v>
          </cell>
          <cell r="DC9">
            <v>95</v>
          </cell>
          <cell r="DD9">
            <v>18</v>
          </cell>
          <cell r="DE9">
            <v>706</v>
          </cell>
          <cell r="DF9">
            <v>3.9782244556113908</v>
          </cell>
          <cell r="DG9">
            <v>3.9387308533916849</v>
          </cell>
          <cell r="DH9">
            <v>8.6076566691050953</v>
          </cell>
        </row>
        <row r="10">
          <cell r="CW10">
            <v>825</v>
          </cell>
          <cell r="CX10">
            <v>4292</v>
          </cell>
          <cell r="CY10">
            <v>27</v>
          </cell>
          <cell r="CZ10">
            <v>99</v>
          </cell>
          <cell r="DA10">
            <v>48</v>
          </cell>
          <cell r="DB10">
            <v>195</v>
          </cell>
          <cell r="DC10">
            <v>554</v>
          </cell>
          <cell r="DD10">
            <v>4</v>
          </cell>
          <cell r="DE10">
            <v>2</v>
          </cell>
          <cell r="DF10">
            <v>12.907735321528424</v>
          </cell>
          <cell r="DG10">
            <v>4.0404040404040407</v>
          </cell>
          <cell r="DH10">
            <v>1.0256410256410255</v>
          </cell>
        </row>
        <row r="11">
          <cell r="CW11">
            <v>8052</v>
          </cell>
          <cell r="CX11">
            <v>26387</v>
          </cell>
          <cell r="CY11">
            <v>1111</v>
          </cell>
          <cell r="CZ11">
            <v>2878</v>
          </cell>
          <cell r="DA11">
            <v>3539</v>
          </cell>
          <cell r="DB11">
            <v>14056.68</v>
          </cell>
          <cell r="DC11">
            <v>5648</v>
          </cell>
          <cell r="DD11">
            <v>1632</v>
          </cell>
          <cell r="DE11">
            <v>2002</v>
          </cell>
          <cell r="DF11">
            <v>21.404479478531094</v>
          </cell>
          <cell r="DG11">
            <v>56.706045865184151</v>
          </cell>
          <cell r="DH11">
            <v>14.242338873759664</v>
          </cell>
        </row>
        <row r="13"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48</v>
          </cell>
          <cell r="DB13">
            <v>272</v>
          </cell>
          <cell r="DC13">
            <v>0</v>
          </cell>
          <cell r="DD13">
            <v>0</v>
          </cell>
          <cell r="DE13">
            <v>23.01</v>
          </cell>
          <cell r="DF13" t="e">
            <v>#DIV/0!</v>
          </cell>
          <cell r="DG13" t="e">
            <v>#DIV/0!</v>
          </cell>
          <cell r="DH13">
            <v>8.4595588235294112</v>
          </cell>
        </row>
        <row r="14"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 t="e">
            <v>#DIV/0!</v>
          </cell>
          <cell r="DG14" t="e">
            <v>#DIV/0!</v>
          </cell>
          <cell r="DH14" t="e">
            <v>#DIV/0!</v>
          </cell>
        </row>
        <row r="15">
          <cell r="CW15">
            <v>15</v>
          </cell>
          <cell r="CX15">
            <v>36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2.7777777777777777</v>
          </cell>
          <cell r="DG15" t="e">
            <v>#DIV/0!</v>
          </cell>
          <cell r="DH15" t="e">
            <v>#DIV/0!</v>
          </cell>
        </row>
        <row r="16">
          <cell r="CW16">
            <v>142</v>
          </cell>
          <cell r="CX16">
            <v>521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94.9</v>
          </cell>
          <cell r="DD16">
            <v>0</v>
          </cell>
          <cell r="DE16">
            <v>0</v>
          </cell>
          <cell r="DF16">
            <v>18.214971209213051</v>
          </cell>
          <cell r="DG16" t="e">
            <v>#DIV/0!</v>
          </cell>
          <cell r="DH16" t="e">
            <v>#DIV/0!</v>
          </cell>
        </row>
        <row r="17">
          <cell r="CW17">
            <v>33</v>
          </cell>
          <cell r="CX17">
            <v>109</v>
          </cell>
          <cell r="CY17">
            <v>23</v>
          </cell>
          <cell r="CZ17">
            <v>48</v>
          </cell>
          <cell r="DA17">
            <v>40</v>
          </cell>
          <cell r="DB17">
            <v>79</v>
          </cell>
          <cell r="DC17">
            <v>19</v>
          </cell>
          <cell r="DD17">
            <v>7</v>
          </cell>
          <cell r="DE17">
            <v>29</v>
          </cell>
          <cell r="DF17">
            <v>17.431192660550458</v>
          </cell>
          <cell r="DG17">
            <v>14.583333333333334</v>
          </cell>
          <cell r="DH17">
            <v>36.708860759493675</v>
          </cell>
        </row>
        <row r="18">
          <cell r="CW18">
            <v>135</v>
          </cell>
          <cell r="CX18">
            <v>245</v>
          </cell>
          <cell r="CY18">
            <v>412</v>
          </cell>
          <cell r="CZ18">
            <v>312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 t="e">
            <v>#DIV/0!</v>
          </cell>
        </row>
        <row r="19">
          <cell r="CW19">
            <v>56</v>
          </cell>
          <cell r="CX19">
            <v>144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39</v>
          </cell>
          <cell r="DD19">
            <v>0</v>
          </cell>
          <cell r="DE19">
            <v>0</v>
          </cell>
          <cell r="DF19">
            <v>27.083333333333332</v>
          </cell>
          <cell r="DG19" t="e">
            <v>#DIV/0!</v>
          </cell>
          <cell r="DH19" t="e">
            <v>#DIV/0!</v>
          </cell>
        </row>
        <row r="20"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353</v>
          </cell>
          <cell r="DB20">
            <v>2116</v>
          </cell>
          <cell r="DC20">
            <v>0</v>
          </cell>
          <cell r="DD20">
            <v>0</v>
          </cell>
          <cell r="DE20">
            <v>0</v>
          </cell>
          <cell r="DF20" t="e">
            <v>#DIV/0!</v>
          </cell>
          <cell r="DG20" t="e">
            <v>#DIV/0!</v>
          </cell>
          <cell r="DH20">
            <v>0</v>
          </cell>
        </row>
        <row r="21">
          <cell r="CW21">
            <v>36</v>
          </cell>
          <cell r="CX21">
            <v>161.1</v>
          </cell>
          <cell r="CY21">
            <v>0</v>
          </cell>
          <cell r="CZ21">
            <v>0</v>
          </cell>
          <cell r="DA21">
            <v>8</v>
          </cell>
          <cell r="DB21">
            <v>29.8</v>
          </cell>
          <cell r="DC21">
            <v>23.5</v>
          </cell>
          <cell r="DD21">
            <v>0</v>
          </cell>
          <cell r="DE21">
            <v>0</v>
          </cell>
          <cell r="DF21">
            <v>14.587212911235259</v>
          </cell>
          <cell r="DG21" t="e">
            <v>#DIV/0!</v>
          </cell>
          <cell r="DH21">
            <v>0</v>
          </cell>
        </row>
        <row r="22"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32</v>
          </cell>
          <cell r="DB22">
            <v>156.69999999999999</v>
          </cell>
          <cell r="DC22">
            <v>0</v>
          </cell>
          <cell r="DD22">
            <v>0</v>
          </cell>
          <cell r="DE22">
            <v>23.58</v>
          </cell>
          <cell r="DF22" t="e">
            <v>#DIV/0!</v>
          </cell>
          <cell r="DG22" t="e">
            <v>#DIV/0!</v>
          </cell>
          <cell r="DH22">
            <v>15.047862156987875</v>
          </cell>
        </row>
        <row r="23">
          <cell r="CW23">
            <v>29</v>
          </cell>
          <cell r="CX23">
            <v>214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 t="e">
            <v>#DIV/0!</v>
          </cell>
          <cell r="DH23" t="e">
            <v>#DIV/0!</v>
          </cell>
        </row>
        <row r="24">
          <cell r="CW24">
            <v>9</v>
          </cell>
          <cell r="CX24">
            <v>58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19</v>
          </cell>
          <cell r="DD24">
            <v>0</v>
          </cell>
          <cell r="DE24">
            <v>0</v>
          </cell>
          <cell r="DF24">
            <v>32.758620689655174</v>
          </cell>
          <cell r="DG24" t="e">
            <v>#DIV/0!</v>
          </cell>
          <cell r="DH24" t="e">
            <v>#DIV/0!</v>
          </cell>
        </row>
        <row r="25">
          <cell r="CW25">
            <v>15</v>
          </cell>
          <cell r="CX25">
            <v>125</v>
          </cell>
          <cell r="CY25">
            <v>0</v>
          </cell>
          <cell r="CZ25">
            <v>0</v>
          </cell>
          <cell r="DA25">
            <v>72</v>
          </cell>
          <cell r="DB25">
            <v>199</v>
          </cell>
          <cell r="DC25">
            <v>20</v>
          </cell>
          <cell r="DD25">
            <v>0</v>
          </cell>
          <cell r="DE25">
            <v>58</v>
          </cell>
          <cell r="DF25">
            <v>16</v>
          </cell>
          <cell r="DG25" t="e">
            <v>#DIV/0!</v>
          </cell>
          <cell r="DH25">
            <v>29.145728643216078</v>
          </cell>
        </row>
        <row r="26">
          <cell r="CW26">
            <v>90</v>
          </cell>
          <cell r="CX26">
            <v>202</v>
          </cell>
          <cell r="CY26">
            <v>0</v>
          </cell>
          <cell r="CZ26">
            <v>0</v>
          </cell>
          <cell r="DA26">
            <v>34</v>
          </cell>
          <cell r="DB26">
            <v>81</v>
          </cell>
          <cell r="DC26">
            <v>0</v>
          </cell>
          <cell r="DD26">
            <v>0</v>
          </cell>
          <cell r="DE26">
            <v>4</v>
          </cell>
          <cell r="DF26">
            <v>0</v>
          </cell>
          <cell r="DG26" t="e">
            <v>#DIV/0!</v>
          </cell>
          <cell r="DH26">
            <v>4.9382716049382713</v>
          </cell>
        </row>
        <row r="27">
          <cell r="CW27">
            <v>2</v>
          </cell>
          <cell r="CX27">
            <v>3.88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 t="e">
            <v>#DIV/0!</v>
          </cell>
          <cell r="DH27" t="e">
            <v>#DIV/0!</v>
          </cell>
        </row>
        <row r="28">
          <cell r="CW28">
            <v>48</v>
          </cell>
          <cell r="CX28">
            <v>293.45999999999998</v>
          </cell>
          <cell r="CY28">
            <v>10</v>
          </cell>
          <cell r="CZ28">
            <v>0</v>
          </cell>
          <cell r="DA28">
            <v>0</v>
          </cell>
          <cell r="DB28">
            <v>0</v>
          </cell>
          <cell r="DC28">
            <v>48.61</v>
          </cell>
          <cell r="DD28">
            <v>0</v>
          </cell>
          <cell r="DE28">
            <v>0</v>
          </cell>
          <cell r="DF28">
            <v>16.56443808355483</v>
          </cell>
          <cell r="DG28" t="e">
            <v>#DIV/0!</v>
          </cell>
          <cell r="DH28" t="e">
            <v>#DIV/0!</v>
          </cell>
        </row>
        <row r="29">
          <cell r="CW29">
            <v>610</v>
          </cell>
          <cell r="CX29">
            <v>2112.44</v>
          </cell>
          <cell r="CY29">
            <v>445</v>
          </cell>
          <cell r="CZ29">
            <v>360</v>
          </cell>
          <cell r="DA29">
            <v>587</v>
          </cell>
          <cell r="DB29">
            <v>2933.5</v>
          </cell>
          <cell r="DC29">
            <v>265.01</v>
          </cell>
          <cell r="DD29">
            <v>7</v>
          </cell>
          <cell r="DE29">
            <v>137.59</v>
          </cell>
          <cell r="DF29">
            <v>12.54520838461684</v>
          </cell>
          <cell r="DG29">
            <v>1.9444444444444444</v>
          </cell>
          <cell r="DH29">
            <v>4.6903016874041246</v>
          </cell>
        </row>
        <row r="32">
          <cell r="CW32">
            <v>581</v>
          </cell>
          <cell r="CX32">
            <v>2469</v>
          </cell>
          <cell r="CY32">
            <v>114</v>
          </cell>
          <cell r="CZ32">
            <v>459</v>
          </cell>
          <cell r="DA32">
            <v>277</v>
          </cell>
          <cell r="DB32">
            <v>1107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</row>
        <row r="33"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 t="e">
            <v>#DIV/0!</v>
          </cell>
          <cell r="DG33" t="e">
            <v>#DIV/0!</v>
          </cell>
          <cell r="DH33" t="e">
            <v>#DIV/0!</v>
          </cell>
        </row>
        <row r="34"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 t="e">
            <v>#DIV/0!</v>
          </cell>
          <cell r="DG34" t="e">
            <v>#DIV/0!</v>
          </cell>
          <cell r="DH34" t="e">
            <v>#DIV/0!</v>
          </cell>
        </row>
        <row r="35">
          <cell r="CW35">
            <v>1</v>
          </cell>
          <cell r="CX35">
            <v>3.33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 t="e">
            <v>#DIV/0!</v>
          </cell>
          <cell r="DH35" t="e">
            <v>#DIV/0!</v>
          </cell>
        </row>
        <row r="36"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 t="e">
            <v>#DIV/0!</v>
          </cell>
          <cell r="DG36" t="e">
            <v>#DIV/0!</v>
          </cell>
          <cell r="DH36" t="e">
            <v>#DIV/0!</v>
          </cell>
        </row>
        <row r="37">
          <cell r="CW37">
            <v>0</v>
          </cell>
          <cell r="CX37">
            <v>0</v>
          </cell>
          <cell r="CY37">
            <v>13</v>
          </cell>
          <cell r="CZ37">
            <v>25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 t="e">
            <v>#DIV/0!</v>
          </cell>
          <cell r="DG37">
            <v>0</v>
          </cell>
          <cell r="DH37" t="e">
            <v>#DIV/0!</v>
          </cell>
        </row>
        <row r="38"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 t="e">
            <v>#DIV/0!</v>
          </cell>
          <cell r="DG38" t="e">
            <v>#DIV/0!</v>
          </cell>
          <cell r="DH38" t="e">
            <v>#DIV/0!</v>
          </cell>
        </row>
        <row r="39">
          <cell r="CW39">
            <v>9</v>
          </cell>
          <cell r="CX39">
            <v>51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0.94</v>
          </cell>
          <cell r="DD39">
            <v>0</v>
          </cell>
          <cell r="DE39">
            <v>0</v>
          </cell>
          <cell r="DF39">
            <v>1.8431372549019605</v>
          </cell>
          <cell r="DG39" t="e">
            <v>#DIV/0!</v>
          </cell>
          <cell r="DH39" t="e">
            <v>#DIV/0!</v>
          </cell>
        </row>
        <row r="40"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 t="e">
            <v>#DIV/0!</v>
          </cell>
          <cell r="DG40" t="e">
            <v>#DIV/0!</v>
          </cell>
          <cell r="DH40" t="e">
            <v>#DIV/0!</v>
          </cell>
        </row>
        <row r="41"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26</v>
          </cell>
          <cell r="DB41">
            <v>7.2</v>
          </cell>
          <cell r="DC41">
            <v>0</v>
          </cell>
          <cell r="DD41">
            <v>0</v>
          </cell>
          <cell r="DE41">
            <v>7.2</v>
          </cell>
          <cell r="DF41" t="e">
            <v>#DIV/0!</v>
          </cell>
          <cell r="DG41" t="e">
            <v>#DIV/0!</v>
          </cell>
          <cell r="DH41">
            <v>100</v>
          </cell>
        </row>
        <row r="42"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 t="e">
            <v>#DIV/0!</v>
          </cell>
          <cell r="DG42" t="e">
            <v>#DIV/0!</v>
          </cell>
          <cell r="DH42" t="e">
            <v>#DIV/0!</v>
          </cell>
        </row>
        <row r="43">
          <cell r="CW43">
            <v>1</v>
          </cell>
          <cell r="CX43">
            <v>4.09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 t="e">
            <v>#DIV/0!</v>
          </cell>
          <cell r="DH43" t="e">
            <v>#DIV/0!</v>
          </cell>
        </row>
        <row r="44"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 t="e">
            <v>#DIV/0!</v>
          </cell>
          <cell r="DG44" t="e">
            <v>#DIV/0!</v>
          </cell>
          <cell r="DH44" t="e">
            <v>#DIV/0!</v>
          </cell>
        </row>
        <row r="45">
          <cell r="CW45">
            <v>15</v>
          </cell>
          <cell r="CX45">
            <v>26.5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0.32</v>
          </cell>
          <cell r="DD45">
            <v>0</v>
          </cell>
          <cell r="DE45">
            <v>0</v>
          </cell>
          <cell r="DF45">
            <v>1.2075471698113207</v>
          </cell>
          <cell r="DG45" t="e">
            <v>#DIV/0!</v>
          </cell>
          <cell r="DH45" t="e">
            <v>#DIV/0!</v>
          </cell>
        </row>
        <row r="46">
          <cell r="CW46">
            <v>4</v>
          </cell>
          <cell r="CX46">
            <v>26.72</v>
          </cell>
          <cell r="CY46">
            <v>2</v>
          </cell>
          <cell r="CZ46">
            <v>7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 t="e">
            <v>#DIV/0!</v>
          </cell>
        </row>
        <row r="47"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238</v>
          </cell>
          <cell r="DB47">
            <v>59</v>
          </cell>
          <cell r="DC47">
            <v>0</v>
          </cell>
          <cell r="DD47">
            <v>0</v>
          </cell>
          <cell r="DE47">
            <v>4</v>
          </cell>
          <cell r="DF47" t="e">
            <v>#DIV/0!</v>
          </cell>
          <cell r="DG47" t="e">
            <v>#DIV/0!</v>
          </cell>
          <cell r="DH47">
            <v>6.7796610169491522</v>
          </cell>
        </row>
        <row r="48"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 t="e">
            <v>#DIV/0!</v>
          </cell>
          <cell r="DG48" t="e">
            <v>#DIV/0!</v>
          </cell>
          <cell r="DH48" t="e">
            <v>#DIV/0!</v>
          </cell>
        </row>
        <row r="49">
          <cell r="CW49">
            <v>611</v>
          </cell>
          <cell r="CX49">
            <v>2580.64</v>
          </cell>
          <cell r="CY49">
            <v>129</v>
          </cell>
          <cell r="CZ49">
            <v>491</v>
          </cell>
          <cell r="DA49">
            <v>541</v>
          </cell>
          <cell r="DB49">
            <v>1173.2</v>
          </cell>
          <cell r="DC49">
            <v>1.26</v>
          </cell>
          <cell r="DD49">
            <v>0</v>
          </cell>
          <cell r="DE49">
            <v>11.2</v>
          </cell>
          <cell r="DF49">
            <v>4.8825097650195305E-2</v>
          </cell>
          <cell r="DG49">
            <v>0</v>
          </cell>
          <cell r="DH49">
            <v>0.95465393794749387</v>
          </cell>
        </row>
        <row r="52">
          <cell r="CW52">
            <v>30</v>
          </cell>
          <cell r="CX52">
            <v>39</v>
          </cell>
          <cell r="CY52">
            <v>30</v>
          </cell>
          <cell r="CZ52">
            <v>122</v>
          </cell>
          <cell r="DA52">
            <v>86</v>
          </cell>
          <cell r="DB52">
            <v>134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</row>
        <row r="53">
          <cell r="CW53">
            <v>138</v>
          </cell>
          <cell r="CX53">
            <v>431</v>
          </cell>
          <cell r="CY53">
            <v>168</v>
          </cell>
          <cell r="CZ53">
            <v>672</v>
          </cell>
          <cell r="DA53">
            <v>179</v>
          </cell>
          <cell r="DB53">
            <v>559</v>
          </cell>
          <cell r="DC53">
            <v>54.97</v>
          </cell>
          <cell r="DD53">
            <v>110.62</v>
          </cell>
          <cell r="DE53">
            <v>82.79</v>
          </cell>
          <cell r="DF53">
            <v>12.754060324825986</v>
          </cell>
          <cell r="DG53">
            <v>16.461309523809526</v>
          </cell>
          <cell r="DH53">
            <v>14.81037567084079</v>
          </cell>
        </row>
        <row r="54">
          <cell r="CW54">
            <v>459</v>
          </cell>
          <cell r="CX54">
            <v>1370</v>
          </cell>
          <cell r="CY54">
            <v>684</v>
          </cell>
          <cell r="CZ54">
            <v>1387</v>
          </cell>
          <cell r="DA54">
            <v>241</v>
          </cell>
          <cell r="DB54">
            <v>946</v>
          </cell>
          <cell r="DC54">
            <v>83</v>
          </cell>
          <cell r="DD54">
            <v>112</v>
          </cell>
          <cell r="DE54">
            <v>61</v>
          </cell>
          <cell r="DF54">
            <v>6.0583941605839415</v>
          </cell>
          <cell r="DG54">
            <v>8.0749819754866614</v>
          </cell>
          <cell r="DH54">
            <v>6.4482029598308666</v>
          </cell>
        </row>
        <row r="55">
          <cell r="CW55">
            <v>627</v>
          </cell>
          <cell r="CX55">
            <v>1840</v>
          </cell>
          <cell r="CY55">
            <v>882</v>
          </cell>
          <cell r="CZ55">
            <v>2181</v>
          </cell>
          <cell r="DA55">
            <v>506</v>
          </cell>
          <cell r="DB55">
            <v>1639</v>
          </cell>
          <cell r="DC55">
            <v>137.97</v>
          </cell>
          <cell r="DD55">
            <v>222.62</v>
          </cell>
          <cell r="DE55">
            <v>143.79000000000002</v>
          </cell>
          <cell r="DF55">
            <v>7.4983695652173914</v>
          </cell>
          <cell r="DG55">
            <v>10.207244383310409</v>
          </cell>
          <cell r="DH55">
            <v>8.7730323367907275</v>
          </cell>
        </row>
        <row r="57">
          <cell r="CW57">
            <v>9900</v>
          </cell>
          <cell r="CX57">
            <v>32920.080000000002</v>
          </cell>
          <cell r="CY57">
            <v>2567</v>
          </cell>
          <cell r="CZ57">
            <v>5910</v>
          </cell>
          <cell r="DA57">
            <v>5173</v>
          </cell>
          <cell r="DB57">
            <v>19802.38</v>
          </cell>
          <cell r="DC57">
            <v>6052.2400000000007</v>
          </cell>
          <cell r="DD57">
            <v>1861.62</v>
          </cell>
          <cell r="DE57">
            <v>2294.58</v>
          </cell>
          <cell r="DF57">
            <v>18.384645480812928</v>
          </cell>
          <cell r="DG57">
            <v>31.499492385786798</v>
          </cell>
          <cell r="DH57">
            <v>11.58739505049393</v>
          </cell>
        </row>
        <row r="59">
          <cell r="CW59">
            <v>9273</v>
          </cell>
          <cell r="CX59">
            <v>31080.079999999998</v>
          </cell>
          <cell r="CY59">
            <v>1685</v>
          </cell>
          <cell r="CZ59">
            <v>3729</v>
          </cell>
          <cell r="DA59">
            <v>4667</v>
          </cell>
          <cell r="DB59">
            <v>18163.38</v>
          </cell>
          <cell r="DC59">
            <v>5914.27</v>
          </cell>
          <cell r="DD59">
            <v>1639</v>
          </cell>
          <cell r="DE59">
            <v>2150.79</v>
          </cell>
          <cell r="DF59">
            <v>19.029133773143446</v>
          </cell>
          <cell r="DG59">
            <v>43.952802359882007</v>
          </cell>
          <cell r="DH59">
            <v>11.841353316398157</v>
          </cell>
        </row>
        <row r="62"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 t="e">
            <v>#DIV/0!</v>
          </cell>
          <cell r="DG62" t="e">
            <v>#DIV/0!</v>
          </cell>
          <cell r="DH62" t="e">
            <v>#DIV/0!</v>
          </cell>
        </row>
        <row r="63"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 t="e">
            <v>#DIV/0!</v>
          </cell>
          <cell r="DG63" t="e">
            <v>#DIV/0!</v>
          </cell>
          <cell r="DH63" t="e">
            <v>#DIV/0!</v>
          </cell>
        </row>
        <row r="64"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 t="e">
            <v>#DIV/0!</v>
          </cell>
          <cell r="DG64" t="e">
            <v>#DIV/0!</v>
          </cell>
          <cell r="DH64" t="e">
            <v>#DIV/0!</v>
          </cell>
        </row>
        <row r="65"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 t="e">
            <v>#DIV/0!</v>
          </cell>
          <cell r="DG65" t="e">
            <v>#DIV/0!</v>
          </cell>
          <cell r="DH65" t="e">
            <v>#DIV/0!</v>
          </cell>
        </row>
        <row r="66"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 t="e">
            <v>#DIV/0!</v>
          </cell>
          <cell r="DG66" t="e">
            <v>#DIV/0!</v>
          </cell>
          <cell r="DH66" t="e">
            <v>#DIV/0!</v>
          </cell>
        </row>
        <row r="67"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 t="e">
            <v>#DIV/0!</v>
          </cell>
          <cell r="DG67" t="e">
            <v>#DIV/0!</v>
          </cell>
          <cell r="DH67" t="e">
            <v>#DIV/0!</v>
          </cell>
        </row>
        <row r="68">
          <cell r="CW68">
            <v>9900</v>
          </cell>
          <cell r="CX68">
            <v>32920.080000000002</v>
          </cell>
          <cell r="CY68">
            <v>2567</v>
          </cell>
          <cell r="CZ68">
            <v>5910</v>
          </cell>
          <cell r="DA68">
            <v>5173</v>
          </cell>
          <cell r="DB68">
            <v>19802.38</v>
          </cell>
          <cell r="DC68">
            <v>6052.2400000000007</v>
          </cell>
          <cell r="DD68">
            <v>1861.62</v>
          </cell>
          <cell r="DE68">
            <v>2294.58</v>
          </cell>
          <cell r="DF68">
            <v>18.384645480812928</v>
          </cell>
          <cell r="DG68">
            <v>31.499492385786798</v>
          </cell>
          <cell r="DH68">
            <v>11.58739505049393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view="pageBreakPreview" zoomScale="60" workbookViewId="0">
      <selection activeCell="O12" sqref="O12"/>
    </sheetView>
  </sheetViews>
  <sheetFormatPr defaultRowHeight="21"/>
  <cols>
    <col min="1" max="1" width="9.140625" style="1"/>
    <col min="2" max="2" width="53.28515625" style="1" bestFit="1" customWidth="1"/>
    <col min="3" max="3" width="37.7109375" style="1" customWidth="1"/>
    <col min="4" max="16384" width="9.140625" style="1"/>
  </cols>
  <sheetData>
    <row r="1" spans="1:3" ht="26.25">
      <c r="A1" s="327" t="s">
        <v>52</v>
      </c>
      <c r="B1" s="328"/>
      <c r="C1" s="329"/>
    </row>
    <row r="2" spans="1:3" ht="26.25">
      <c r="A2" s="327" t="s">
        <v>51</v>
      </c>
      <c r="B2" s="328"/>
      <c r="C2" s="329"/>
    </row>
    <row r="3" spans="1:3">
      <c r="A3" s="3" t="s">
        <v>50</v>
      </c>
      <c r="B3" s="3" t="s">
        <v>49</v>
      </c>
      <c r="C3" s="3" t="s">
        <v>48</v>
      </c>
    </row>
    <row r="4" spans="1:3" ht="26.25">
      <c r="A4" s="4">
        <v>1</v>
      </c>
      <c r="B4" s="4" t="s">
        <v>47</v>
      </c>
      <c r="C4" s="5">
        <v>1</v>
      </c>
    </row>
    <row r="5" spans="1:3" ht="26.25">
      <c r="A5" s="4">
        <v>2</v>
      </c>
      <c r="B5" s="4" t="s">
        <v>46</v>
      </c>
      <c r="C5" s="5">
        <v>7</v>
      </c>
    </row>
    <row r="6" spans="1:3" ht="26.25">
      <c r="A6" s="4">
        <v>3</v>
      </c>
      <c r="B6" s="4" t="s">
        <v>45</v>
      </c>
      <c r="C6" s="5">
        <v>361</v>
      </c>
    </row>
    <row r="7" spans="1:3" ht="26.25">
      <c r="A7" s="4">
        <v>4</v>
      </c>
      <c r="B7" s="4" t="s">
        <v>44</v>
      </c>
      <c r="C7" s="5">
        <v>17</v>
      </c>
    </row>
    <row r="8" spans="1:3" ht="26.25">
      <c r="A8" s="4">
        <v>5</v>
      </c>
      <c r="B8" s="4" t="s">
        <v>43</v>
      </c>
      <c r="C8" s="5">
        <v>5</v>
      </c>
    </row>
    <row r="9" spans="1:3" ht="26.25">
      <c r="A9" s="4">
        <v>6</v>
      </c>
      <c r="B9" s="4" t="s">
        <v>42</v>
      </c>
      <c r="C9" s="5">
        <v>21</v>
      </c>
    </row>
    <row r="10" spans="1:3" ht="26.25">
      <c r="A10" s="4">
        <v>7</v>
      </c>
      <c r="B10" s="4" t="s">
        <v>41</v>
      </c>
      <c r="C10" s="5">
        <v>7</v>
      </c>
    </row>
    <row r="11" spans="1:3" ht="26.25">
      <c r="A11" s="4">
        <v>8</v>
      </c>
      <c r="B11" s="4" t="s">
        <v>40</v>
      </c>
      <c r="C11" s="5">
        <v>3</v>
      </c>
    </row>
    <row r="12" spans="1:3" ht="26.25">
      <c r="A12" s="4">
        <v>9</v>
      </c>
      <c r="B12" s="4" t="s">
        <v>39</v>
      </c>
      <c r="C12" s="5">
        <v>72</v>
      </c>
    </row>
    <row r="13" spans="1:3" ht="26.25">
      <c r="A13" s="4">
        <v>10</v>
      </c>
      <c r="B13" s="4" t="s">
        <v>38</v>
      </c>
      <c r="C13" s="5">
        <v>4</v>
      </c>
    </row>
    <row r="14" spans="1:3" ht="26.25">
      <c r="A14" s="4">
        <v>11</v>
      </c>
      <c r="B14" s="4" t="s">
        <v>37</v>
      </c>
      <c r="C14" s="5">
        <v>106</v>
      </c>
    </row>
    <row r="15" spans="1:3" ht="26.25">
      <c r="A15" s="4">
        <v>12</v>
      </c>
      <c r="B15" s="4" t="s">
        <v>36</v>
      </c>
      <c r="C15" s="5">
        <v>1</v>
      </c>
    </row>
    <row r="16" spans="1:3" ht="26.25">
      <c r="A16" s="4">
        <v>13</v>
      </c>
      <c r="B16" s="4" t="s">
        <v>35</v>
      </c>
      <c r="C16" s="5">
        <v>130</v>
      </c>
    </row>
    <row r="17" spans="1:3" ht="26.25">
      <c r="A17" s="4">
        <v>14</v>
      </c>
      <c r="B17" s="4" t="s">
        <v>34</v>
      </c>
      <c r="C17" s="5">
        <v>4</v>
      </c>
    </row>
    <row r="18" spans="1:3" ht="26.25">
      <c r="A18" s="4">
        <v>15</v>
      </c>
      <c r="B18" s="4" t="s">
        <v>33</v>
      </c>
      <c r="C18" s="5">
        <v>724</v>
      </c>
    </row>
    <row r="19" spans="1:3" ht="26.25">
      <c r="A19" s="4">
        <v>16</v>
      </c>
      <c r="B19" s="4" t="s">
        <v>32</v>
      </c>
      <c r="C19" s="5">
        <v>1</v>
      </c>
    </row>
    <row r="20" spans="1:3" ht="26.25">
      <c r="A20" s="4">
        <v>17</v>
      </c>
      <c r="B20" s="4" t="s">
        <v>31</v>
      </c>
      <c r="C20" s="5">
        <v>175</v>
      </c>
    </row>
    <row r="21" spans="1:3" ht="26.25">
      <c r="A21" s="4">
        <v>18</v>
      </c>
      <c r="B21" s="4" t="s">
        <v>30</v>
      </c>
      <c r="C21" s="5">
        <v>5</v>
      </c>
    </row>
    <row r="22" spans="1:3" ht="26.25">
      <c r="A22" s="4">
        <v>19</v>
      </c>
      <c r="B22" s="4" t="s">
        <v>29</v>
      </c>
      <c r="C22" s="5">
        <v>28</v>
      </c>
    </row>
    <row r="23" spans="1:3" ht="26.25">
      <c r="A23" s="4">
        <v>20</v>
      </c>
      <c r="B23" s="4" t="s">
        <v>28</v>
      </c>
      <c r="C23" s="5">
        <v>23</v>
      </c>
    </row>
    <row r="24" spans="1:3" ht="26.25">
      <c r="A24" s="4">
        <v>21</v>
      </c>
      <c r="B24" s="4" t="s">
        <v>27</v>
      </c>
      <c r="C24" s="5">
        <v>8</v>
      </c>
    </row>
    <row r="25" spans="1:3" ht="26.25">
      <c r="A25" s="4">
        <v>22</v>
      </c>
      <c r="B25" s="4" t="s">
        <v>26</v>
      </c>
      <c r="C25" s="5">
        <v>2</v>
      </c>
    </row>
    <row r="26" spans="1:3" ht="26.25">
      <c r="A26" s="4">
        <v>23</v>
      </c>
      <c r="B26" s="4" t="s">
        <v>25</v>
      </c>
      <c r="C26" s="5">
        <v>9</v>
      </c>
    </row>
    <row r="27" spans="1:3" ht="26.25">
      <c r="A27" s="4">
        <v>24</v>
      </c>
      <c r="B27" s="4" t="s">
        <v>24</v>
      </c>
      <c r="C27" s="5">
        <v>11</v>
      </c>
    </row>
    <row r="28" spans="1:3" ht="26.25">
      <c r="A28" s="4">
        <v>25</v>
      </c>
      <c r="B28" s="4" t="s">
        <v>23</v>
      </c>
      <c r="C28" s="5">
        <v>4</v>
      </c>
    </row>
    <row r="29" spans="1:3" ht="26.25">
      <c r="A29" s="4">
        <v>26</v>
      </c>
      <c r="B29" s="4" t="s">
        <v>22</v>
      </c>
      <c r="C29" s="5">
        <v>17</v>
      </c>
    </row>
    <row r="30" spans="1:3" ht="26.25">
      <c r="A30" s="4">
        <v>27</v>
      </c>
      <c r="B30" s="4" t="s">
        <v>21</v>
      </c>
      <c r="C30" s="5">
        <v>51</v>
      </c>
    </row>
    <row r="31" spans="1:3" ht="26.25">
      <c r="A31" s="4">
        <v>28</v>
      </c>
      <c r="B31" s="4" t="s">
        <v>20</v>
      </c>
      <c r="C31" s="5">
        <v>1</v>
      </c>
    </row>
    <row r="32" spans="1:3" ht="26.25">
      <c r="A32" s="4">
        <v>29</v>
      </c>
      <c r="B32" s="4" t="s">
        <v>19</v>
      </c>
      <c r="C32" s="5">
        <v>7</v>
      </c>
    </row>
    <row r="33" spans="1:3" ht="26.25">
      <c r="A33" s="4">
        <v>30</v>
      </c>
      <c r="B33" s="4" t="s">
        <v>18</v>
      </c>
      <c r="C33" s="5">
        <v>22</v>
      </c>
    </row>
    <row r="34" spans="1:3" ht="26.25">
      <c r="A34" s="4">
        <v>31</v>
      </c>
      <c r="B34" s="4" t="s">
        <v>17</v>
      </c>
      <c r="C34" s="5">
        <v>19</v>
      </c>
    </row>
    <row r="35" spans="1:3" ht="26.25">
      <c r="A35" s="4">
        <v>32</v>
      </c>
      <c r="B35" s="4" t="s">
        <v>16</v>
      </c>
      <c r="C35" s="5">
        <v>8</v>
      </c>
    </row>
    <row r="36" spans="1:3" ht="26.25">
      <c r="A36" s="4">
        <v>33</v>
      </c>
      <c r="B36" s="4" t="s">
        <v>15</v>
      </c>
      <c r="C36" s="5">
        <v>2</v>
      </c>
    </row>
    <row r="37" spans="1:3" ht="26.25">
      <c r="A37" s="4">
        <v>34</v>
      </c>
      <c r="B37" s="4" t="s">
        <v>14</v>
      </c>
      <c r="C37" s="5">
        <v>47</v>
      </c>
    </row>
    <row r="38" spans="1:3" ht="26.25">
      <c r="A38" s="4">
        <v>35</v>
      </c>
      <c r="B38" s="4" t="s">
        <v>13</v>
      </c>
      <c r="C38" s="5">
        <v>2</v>
      </c>
    </row>
    <row r="39" spans="1:3" ht="26.25">
      <c r="A39" s="4">
        <v>36</v>
      </c>
      <c r="B39" s="4" t="s">
        <v>12</v>
      </c>
      <c r="C39" s="5">
        <v>2</v>
      </c>
    </row>
    <row r="40" spans="1:3" ht="26.25">
      <c r="A40" s="4">
        <v>37</v>
      </c>
      <c r="B40" s="4" t="s">
        <v>11</v>
      </c>
      <c r="C40" s="5">
        <v>3</v>
      </c>
    </row>
    <row r="41" spans="1:3" ht="26.25">
      <c r="A41" s="4">
        <v>38</v>
      </c>
      <c r="B41" s="4" t="s">
        <v>10</v>
      </c>
      <c r="C41" s="5">
        <v>9</v>
      </c>
    </row>
    <row r="42" spans="1:3" ht="26.25">
      <c r="A42" s="4">
        <v>39</v>
      </c>
      <c r="B42" s="4" t="s">
        <v>9</v>
      </c>
      <c r="C42" s="5">
        <v>161</v>
      </c>
    </row>
    <row r="43" spans="1:3" ht="26.25">
      <c r="A43" s="4">
        <v>40</v>
      </c>
      <c r="B43" s="4" t="s">
        <v>8</v>
      </c>
      <c r="C43" s="5">
        <v>28</v>
      </c>
    </row>
    <row r="44" spans="1:3" ht="26.25">
      <c r="A44" s="4">
        <v>41</v>
      </c>
      <c r="B44" s="4" t="s">
        <v>7</v>
      </c>
      <c r="C44" s="5">
        <v>1</v>
      </c>
    </row>
    <row r="45" spans="1:3" ht="26.25">
      <c r="A45" s="4">
        <v>42</v>
      </c>
      <c r="B45" s="4" t="s">
        <v>6</v>
      </c>
      <c r="C45" s="5">
        <v>3</v>
      </c>
    </row>
    <row r="46" spans="1:3" ht="26.25">
      <c r="A46" s="4">
        <v>43</v>
      </c>
      <c r="B46" s="4" t="s">
        <v>5</v>
      </c>
      <c r="C46" s="5">
        <v>5</v>
      </c>
    </row>
    <row r="47" spans="1:3" ht="26.25">
      <c r="A47" s="4">
        <v>44</v>
      </c>
      <c r="B47" s="4" t="s">
        <v>4</v>
      </c>
      <c r="C47" s="5">
        <v>19</v>
      </c>
    </row>
    <row r="48" spans="1:3" ht="26.25">
      <c r="A48" s="4">
        <v>45</v>
      </c>
      <c r="B48" s="4" t="s">
        <v>3</v>
      </c>
      <c r="C48" s="5">
        <v>3</v>
      </c>
    </row>
    <row r="49" spans="1:3" ht="26.25">
      <c r="A49" s="4">
        <v>46</v>
      </c>
      <c r="B49" s="4" t="s">
        <v>2</v>
      </c>
      <c r="C49" s="5">
        <v>19</v>
      </c>
    </row>
    <row r="50" spans="1:3" ht="26.25">
      <c r="A50" s="4">
        <v>47</v>
      </c>
      <c r="B50" s="4" t="s">
        <v>1</v>
      </c>
      <c r="C50" s="5">
        <v>4</v>
      </c>
    </row>
    <row r="51" spans="1:3" ht="26.25">
      <c r="A51" s="4"/>
      <c r="B51" s="3" t="s">
        <v>0</v>
      </c>
      <c r="C51" s="2">
        <v>2162</v>
      </c>
    </row>
  </sheetData>
  <mergeCells count="2">
    <mergeCell ref="A1:C1"/>
    <mergeCell ref="A2:C2"/>
  </mergeCells>
  <printOptions horizontalCentered="1" verticalCentered="1" gridLines="1"/>
  <pageMargins left="0.31496062992125984" right="0.31496062992125984" top="0.15748031496062992" bottom="0.15748031496062992" header="0.31496062992125984" footer="0.31496062992125984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76"/>
  <sheetViews>
    <sheetView view="pageBreakPreview" zoomScale="55" zoomScaleSheetLayoutView="55" workbookViewId="0">
      <pane xSplit="2" ySplit="8" topLeftCell="C9" activePane="bottomRight" state="frozen"/>
      <selection activeCell="P71" sqref="P71"/>
      <selection pane="topRight" activeCell="P71" sqref="P71"/>
      <selection pane="bottomLeft" activeCell="P71" sqref="P71"/>
      <selection pane="bottomRight" activeCell="A2" sqref="A2:Z2"/>
    </sheetView>
  </sheetViews>
  <sheetFormatPr defaultRowHeight="20.25"/>
  <cols>
    <col min="1" max="1" width="11.5703125" style="124" bestFit="1" customWidth="1"/>
    <col min="2" max="2" width="37.140625" style="124" customWidth="1"/>
    <col min="3" max="3" width="17.5703125" style="124" customWidth="1"/>
    <col min="4" max="4" width="17.85546875" style="124" customWidth="1"/>
    <col min="5" max="5" width="16.7109375" style="124" customWidth="1"/>
    <col min="6" max="6" width="16.85546875" style="124" customWidth="1"/>
    <col min="7" max="7" width="18.140625" style="124" customWidth="1"/>
    <col min="8" max="8" width="18.85546875" style="124" customWidth="1"/>
    <col min="9" max="9" width="16" style="124" customWidth="1"/>
    <col min="10" max="10" width="16.85546875" style="124" customWidth="1"/>
    <col min="11" max="11" width="15.5703125" style="124" customWidth="1"/>
    <col min="12" max="12" width="16.28515625" style="124" customWidth="1"/>
    <col min="13" max="13" width="15.140625" style="124" customWidth="1"/>
    <col min="14" max="14" width="16" style="124" customWidth="1"/>
    <col min="15" max="15" width="17.85546875" style="124" customWidth="1"/>
    <col min="16" max="16" width="18.42578125" style="124" customWidth="1"/>
    <col min="17" max="17" width="17" style="124" customWidth="1"/>
    <col min="18" max="18" width="15.5703125" style="124" customWidth="1"/>
    <col min="19" max="19" width="13.85546875" style="124" customWidth="1"/>
    <col min="20" max="20" width="14.140625" style="124" customWidth="1"/>
    <col min="21" max="21" width="15.28515625" style="124" customWidth="1"/>
    <col min="22" max="22" width="13.85546875" style="124" customWidth="1"/>
    <col min="23" max="23" width="14.5703125" style="124" customWidth="1"/>
    <col min="24" max="24" width="17.42578125" style="124" customWidth="1"/>
    <col min="25" max="25" width="19.42578125" style="124" customWidth="1"/>
    <col min="26" max="26" width="17.42578125" style="124" customWidth="1"/>
    <col min="27" max="27" width="19.7109375" style="124" customWidth="1"/>
    <col min="28" max="28" width="17.7109375" style="124" customWidth="1"/>
    <col min="29" max="29" width="20.42578125" style="124" customWidth="1"/>
    <col min="30" max="30" width="11.42578125" style="124" customWidth="1"/>
    <col min="31" max="16384" width="9.140625" style="124"/>
  </cols>
  <sheetData>
    <row r="1" spans="1:29" s="148" customFormat="1" ht="30">
      <c r="A1" s="411" t="s">
        <v>88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149"/>
      <c r="AB1" s="149"/>
      <c r="AC1" s="149"/>
    </row>
    <row r="2" spans="1:29" s="148" customFormat="1" ht="30">
      <c r="A2" s="411" t="s">
        <v>236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149"/>
      <c r="AB2" s="149"/>
      <c r="AC2" s="149"/>
    </row>
    <row r="3" spans="1:29" s="148" customFormat="1" ht="39.75" customHeight="1" thickBot="1">
      <c r="A3" s="415" t="s">
        <v>235</v>
      </c>
      <c r="B3" s="416"/>
      <c r="C3" s="411"/>
      <c r="D3" s="411"/>
      <c r="E3" s="411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</row>
    <row r="4" spans="1:29" ht="15.75" customHeight="1">
      <c r="A4" s="412" t="s">
        <v>231</v>
      </c>
      <c r="B4" s="413" t="s">
        <v>80</v>
      </c>
      <c r="C4" s="418" t="s">
        <v>139</v>
      </c>
      <c r="D4" s="419"/>
      <c r="E4" s="420"/>
      <c r="F4" s="417" t="s">
        <v>138</v>
      </c>
      <c r="G4" s="400"/>
      <c r="H4" s="401"/>
      <c r="I4" s="399" t="s">
        <v>137</v>
      </c>
      <c r="J4" s="400"/>
      <c r="K4" s="401"/>
      <c r="L4" s="386" t="s">
        <v>136</v>
      </c>
      <c r="M4" s="386"/>
      <c r="N4" s="414"/>
      <c r="O4" s="386" t="s">
        <v>135</v>
      </c>
      <c r="P4" s="386"/>
      <c r="Q4" s="386"/>
      <c r="R4" s="405" t="s">
        <v>134</v>
      </c>
      <c r="S4" s="406"/>
      <c r="T4" s="407"/>
      <c r="U4" s="405" t="s">
        <v>133</v>
      </c>
      <c r="V4" s="406"/>
      <c r="W4" s="407"/>
      <c r="X4" s="386" t="s">
        <v>132</v>
      </c>
      <c r="Y4" s="386"/>
      <c r="Z4" s="386"/>
      <c r="AA4" s="386" t="s">
        <v>229</v>
      </c>
      <c r="AB4" s="386"/>
      <c r="AC4" s="386"/>
    </row>
    <row r="5" spans="1:29" ht="28.5" customHeight="1" thickBot="1">
      <c r="A5" s="412"/>
      <c r="B5" s="413"/>
      <c r="C5" s="421"/>
      <c r="D5" s="422"/>
      <c r="E5" s="423"/>
      <c r="F5" s="403"/>
      <c r="G5" s="403"/>
      <c r="H5" s="404"/>
      <c r="I5" s="402"/>
      <c r="J5" s="403"/>
      <c r="K5" s="404"/>
      <c r="L5" s="414"/>
      <c r="M5" s="414"/>
      <c r="N5" s="414"/>
      <c r="O5" s="386"/>
      <c r="P5" s="386"/>
      <c r="Q5" s="386"/>
      <c r="R5" s="408"/>
      <c r="S5" s="409"/>
      <c r="T5" s="410"/>
      <c r="U5" s="408"/>
      <c r="V5" s="409"/>
      <c r="W5" s="410"/>
      <c r="X5" s="386"/>
      <c r="Y5" s="386"/>
      <c r="Z5" s="386"/>
      <c r="AA5" s="386"/>
      <c r="AB5" s="386"/>
      <c r="AC5" s="386"/>
    </row>
    <row r="6" spans="1:29">
      <c r="A6" s="412"/>
      <c r="B6" s="386"/>
      <c r="C6" s="385" t="s">
        <v>228</v>
      </c>
      <c r="D6" s="398" t="s">
        <v>227</v>
      </c>
      <c r="E6" s="398"/>
      <c r="F6" s="386" t="s">
        <v>228</v>
      </c>
      <c r="G6" s="387" t="s">
        <v>227</v>
      </c>
      <c r="H6" s="387"/>
      <c r="I6" s="386" t="s">
        <v>228</v>
      </c>
      <c r="J6" s="387" t="s">
        <v>227</v>
      </c>
      <c r="K6" s="387"/>
      <c r="L6" s="386" t="s">
        <v>228</v>
      </c>
      <c r="M6" s="387" t="s">
        <v>227</v>
      </c>
      <c r="N6" s="387"/>
      <c r="O6" s="386" t="s">
        <v>228</v>
      </c>
      <c r="P6" s="387" t="s">
        <v>227</v>
      </c>
      <c r="Q6" s="387"/>
      <c r="R6" s="386" t="s">
        <v>228</v>
      </c>
      <c r="S6" s="387" t="s">
        <v>227</v>
      </c>
      <c r="T6" s="387"/>
      <c r="U6" s="386" t="s">
        <v>228</v>
      </c>
      <c r="V6" s="387" t="s">
        <v>227</v>
      </c>
      <c r="W6" s="387"/>
      <c r="X6" s="386" t="s">
        <v>228</v>
      </c>
      <c r="Y6" s="387" t="s">
        <v>227</v>
      </c>
      <c r="Z6" s="387"/>
      <c r="AA6" s="386" t="s">
        <v>228</v>
      </c>
      <c r="AB6" s="387" t="s">
        <v>227</v>
      </c>
      <c r="AC6" s="387"/>
    </row>
    <row r="7" spans="1:29" ht="55.5" customHeight="1">
      <c r="A7" s="412"/>
      <c r="B7" s="386"/>
      <c r="C7" s="386"/>
      <c r="D7" s="147" t="s">
        <v>226</v>
      </c>
      <c r="E7" s="147" t="s">
        <v>225</v>
      </c>
      <c r="F7" s="386"/>
      <c r="G7" s="147" t="s">
        <v>226</v>
      </c>
      <c r="H7" s="147" t="s">
        <v>225</v>
      </c>
      <c r="I7" s="386"/>
      <c r="J7" s="147" t="s">
        <v>226</v>
      </c>
      <c r="K7" s="147" t="s">
        <v>225</v>
      </c>
      <c r="L7" s="386"/>
      <c r="M7" s="147" t="s">
        <v>226</v>
      </c>
      <c r="N7" s="147" t="s">
        <v>225</v>
      </c>
      <c r="O7" s="386"/>
      <c r="P7" s="147" t="s">
        <v>226</v>
      </c>
      <c r="Q7" s="147" t="s">
        <v>225</v>
      </c>
      <c r="R7" s="386"/>
      <c r="S7" s="147" t="s">
        <v>226</v>
      </c>
      <c r="T7" s="147" t="s">
        <v>225</v>
      </c>
      <c r="U7" s="386"/>
      <c r="V7" s="147" t="s">
        <v>226</v>
      </c>
      <c r="W7" s="147" t="s">
        <v>225</v>
      </c>
      <c r="X7" s="386"/>
      <c r="Y7" s="147" t="s">
        <v>226</v>
      </c>
      <c r="Z7" s="147" t="s">
        <v>225</v>
      </c>
      <c r="AA7" s="386"/>
      <c r="AB7" s="147" t="s">
        <v>226</v>
      </c>
      <c r="AC7" s="147" t="s">
        <v>225</v>
      </c>
    </row>
    <row r="8" spans="1:29" ht="33.75" customHeight="1">
      <c r="A8" s="146" t="s">
        <v>93</v>
      </c>
      <c r="B8" s="145" t="s">
        <v>92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</row>
    <row r="9" spans="1:29" ht="44.1" customHeight="1">
      <c r="A9" s="143">
        <v>1</v>
      </c>
      <c r="B9" s="71" t="s">
        <v>155</v>
      </c>
      <c r="C9" s="129">
        <v>995531.310299</v>
      </c>
      <c r="D9" s="129">
        <v>237770</v>
      </c>
      <c r="E9" s="129">
        <v>1010867</v>
      </c>
      <c r="F9" s="129">
        <v>534795.08116490999</v>
      </c>
      <c r="G9" s="129">
        <v>67810</v>
      </c>
      <c r="H9" s="129">
        <v>206852</v>
      </c>
      <c r="I9" s="129">
        <v>20702.73</v>
      </c>
      <c r="J9" s="129">
        <v>0</v>
      </c>
      <c r="K9" s="129">
        <v>0</v>
      </c>
      <c r="L9" s="129">
        <v>57699.912972760001</v>
      </c>
      <c r="M9" s="129">
        <v>2142</v>
      </c>
      <c r="N9" s="129">
        <v>19201</v>
      </c>
      <c r="O9" s="129">
        <v>171786.23488450001</v>
      </c>
      <c r="P9" s="129">
        <v>11037</v>
      </c>
      <c r="Q9" s="129">
        <v>49240</v>
      </c>
      <c r="R9" s="129">
        <v>13660.506712</v>
      </c>
      <c r="S9" s="129">
        <v>0</v>
      </c>
      <c r="T9" s="129">
        <v>0</v>
      </c>
      <c r="U9" s="129">
        <v>21773.470997500001</v>
      </c>
      <c r="V9" s="129">
        <v>0</v>
      </c>
      <c r="W9" s="129">
        <v>0</v>
      </c>
      <c r="X9" s="129">
        <v>148444.29380000001</v>
      </c>
      <c r="Y9" s="129">
        <v>173</v>
      </c>
      <c r="Z9" s="129">
        <v>858</v>
      </c>
      <c r="AA9" s="129">
        <v>1964393.5408306699</v>
      </c>
      <c r="AB9" s="129">
        <f t="shared" ref="AB9:AC13" si="0">SUM(D9+G9+J9+M9+P9+S9+V9+Y9)</f>
        <v>318932</v>
      </c>
      <c r="AC9" s="129">
        <f t="shared" si="0"/>
        <v>1287018</v>
      </c>
    </row>
    <row r="10" spans="1:29" ht="44.1" customHeight="1">
      <c r="A10" s="143">
        <v>2</v>
      </c>
      <c r="B10" s="71" t="s">
        <v>154</v>
      </c>
      <c r="C10" s="129">
        <v>490106.07699999999</v>
      </c>
      <c r="D10" s="129">
        <v>69069.91</v>
      </c>
      <c r="E10" s="129">
        <v>342576.91</v>
      </c>
      <c r="F10" s="129">
        <v>158218.649</v>
      </c>
      <c r="G10" s="129">
        <v>45242.89</v>
      </c>
      <c r="H10" s="129">
        <v>180740.35</v>
      </c>
      <c r="I10" s="129">
        <v>7393.53</v>
      </c>
      <c r="J10" s="129">
        <v>575.66</v>
      </c>
      <c r="K10" s="129">
        <v>17957.66</v>
      </c>
      <c r="L10" s="129">
        <v>24815.97</v>
      </c>
      <c r="M10" s="129">
        <v>1468.75</v>
      </c>
      <c r="N10" s="129">
        <v>4045.75</v>
      </c>
      <c r="O10" s="129">
        <v>62382.843999999997</v>
      </c>
      <c r="P10" s="129">
        <v>1624</v>
      </c>
      <c r="Q10" s="129">
        <v>16761</v>
      </c>
      <c r="R10" s="129">
        <v>8345.61</v>
      </c>
      <c r="S10" s="129">
        <v>0</v>
      </c>
      <c r="T10" s="129">
        <v>0</v>
      </c>
      <c r="U10" s="129">
        <v>11770.152</v>
      </c>
      <c r="V10" s="129">
        <v>0</v>
      </c>
      <c r="W10" s="129">
        <v>26</v>
      </c>
      <c r="X10" s="129">
        <v>51315.021000000001</v>
      </c>
      <c r="Y10" s="129">
        <v>3685.98</v>
      </c>
      <c r="Z10" s="129">
        <v>140763.98000000001</v>
      </c>
      <c r="AA10" s="129">
        <v>814347.853</v>
      </c>
      <c r="AB10" s="129">
        <f t="shared" si="0"/>
        <v>121667.19</v>
      </c>
      <c r="AC10" s="129">
        <f t="shared" si="0"/>
        <v>702871.65</v>
      </c>
    </row>
    <row r="11" spans="1:29" ht="44.1" customHeight="1">
      <c r="A11" s="143">
        <v>3</v>
      </c>
      <c r="B11" s="71" t="s">
        <v>8</v>
      </c>
      <c r="C11" s="129">
        <v>545789.571</v>
      </c>
      <c r="D11" s="129">
        <v>41017.910000000003</v>
      </c>
      <c r="E11" s="129">
        <v>675202.91</v>
      </c>
      <c r="F11" s="129">
        <v>237643.43100000001</v>
      </c>
      <c r="G11" s="129">
        <v>262522.84000000003</v>
      </c>
      <c r="H11" s="129">
        <v>1018231.84</v>
      </c>
      <c r="I11" s="129">
        <v>13819.14</v>
      </c>
      <c r="J11" s="129">
        <v>649.6</v>
      </c>
      <c r="K11" s="129">
        <v>1276.5999999999999</v>
      </c>
      <c r="L11" s="129">
        <v>45312.732000000004</v>
      </c>
      <c r="M11" s="129">
        <v>2062.66</v>
      </c>
      <c r="N11" s="129">
        <v>15712.66</v>
      </c>
      <c r="O11" s="129">
        <v>114353.462</v>
      </c>
      <c r="P11" s="129">
        <v>11010.8</v>
      </c>
      <c r="Q11" s="129">
        <v>31969.8</v>
      </c>
      <c r="R11" s="129">
        <v>16954.53</v>
      </c>
      <c r="S11" s="129">
        <v>22.98</v>
      </c>
      <c r="T11" s="129">
        <v>73.98</v>
      </c>
      <c r="U11" s="129">
        <v>23525.291000000001</v>
      </c>
      <c r="V11" s="129">
        <v>9.18</v>
      </c>
      <c r="W11" s="129">
        <v>141.18</v>
      </c>
      <c r="X11" s="129">
        <v>100865.162</v>
      </c>
      <c r="Y11" s="129">
        <v>5026.0200000000004</v>
      </c>
      <c r="Z11" s="129">
        <v>25280.02</v>
      </c>
      <c r="AA11" s="129">
        <v>1098263.3189999999</v>
      </c>
      <c r="AB11" s="129">
        <f t="shared" si="0"/>
        <v>322321.98999999993</v>
      </c>
      <c r="AC11" s="129">
        <f t="shared" si="0"/>
        <v>1767888.99</v>
      </c>
    </row>
    <row r="12" spans="1:29" ht="44.1" customHeight="1">
      <c r="A12" s="143">
        <v>4</v>
      </c>
      <c r="B12" s="71" t="s">
        <v>9</v>
      </c>
      <c r="C12" s="129">
        <v>1619115.334</v>
      </c>
      <c r="D12" s="129">
        <v>227286.13</v>
      </c>
      <c r="E12" s="129">
        <v>1305779.04</v>
      </c>
      <c r="F12" s="129">
        <v>535172.61600000004</v>
      </c>
      <c r="G12" s="129">
        <v>498881.18</v>
      </c>
      <c r="H12" s="129">
        <v>1630524.92</v>
      </c>
      <c r="I12" s="129">
        <v>108326.99</v>
      </c>
      <c r="J12" s="129">
        <v>0</v>
      </c>
      <c r="K12" s="129">
        <v>17772</v>
      </c>
      <c r="L12" s="129">
        <v>98530.705000000002</v>
      </c>
      <c r="M12" s="129">
        <v>7706.72</v>
      </c>
      <c r="N12" s="129">
        <v>35989.22</v>
      </c>
      <c r="O12" s="129">
        <v>656371.28500000003</v>
      </c>
      <c r="P12" s="129">
        <v>9947.48</v>
      </c>
      <c r="Q12" s="129">
        <v>417786.99</v>
      </c>
      <c r="R12" s="129">
        <v>26321.181</v>
      </c>
      <c r="S12" s="129">
        <v>164.05</v>
      </c>
      <c r="T12" s="129">
        <v>11183.84</v>
      </c>
      <c r="U12" s="129">
        <v>36391.167000000001</v>
      </c>
      <c r="V12" s="129">
        <v>0</v>
      </c>
      <c r="W12" s="129">
        <v>13547.18</v>
      </c>
      <c r="X12" s="129">
        <v>354387.18699999998</v>
      </c>
      <c r="Y12" s="129">
        <v>147121.53</v>
      </c>
      <c r="Z12" s="129">
        <v>195018.18</v>
      </c>
      <c r="AA12" s="129">
        <v>3434616.4649999999</v>
      </c>
      <c r="AB12" s="129">
        <f t="shared" si="0"/>
        <v>891107.09000000008</v>
      </c>
      <c r="AC12" s="129">
        <f t="shared" si="0"/>
        <v>3627601.37</v>
      </c>
    </row>
    <row r="13" spans="1:29" ht="44.1" customHeight="1">
      <c r="A13" s="143">
        <v>5</v>
      </c>
      <c r="B13" s="71" t="s">
        <v>2</v>
      </c>
      <c r="C13" s="129">
        <v>325998.473</v>
      </c>
      <c r="D13" s="129">
        <v>217795.52205160001</v>
      </c>
      <c r="E13" s="129">
        <v>585282.66728119995</v>
      </c>
      <c r="F13" s="129">
        <v>225889.655</v>
      </c>
      <c r="G13" s="129">
        <v>80075.210355470001</v>
      </c>
      <c r="H13" s="129">
        <v>273607.01031505998</v>
      </c>
      <c r="I13" s="129">
        <v>13807.35</v>
      </c>
      <c r="J13" s="129">
        <v>0</v>
      </c>
      <c r="K13" s="129">
        <v>0</v>
      </c>
      <c r="L13" s="129">
        <v>14269.897999999999</v>
      </c>
      <c r="M13" s="129">
        <v>1633.783778</v>
      </c>
      <c r="N13" s="129">
        <v>12363.561925</v>
      </c>
      <c r="O13" s="129">
        <v>36005.896999999997</v>
      </c>
      <c r="P13" s="129">
        <v>13804.352708</v>
      </c>
      <c r="Q13" s="129">
        <v>48122.886882999999</v>
      </c>
      <c r="R13" s="129">
        <v>3355.88</v>
      </c>
      <c r="S13" s="129">
        <v>17.47</v>
      </c>
      <c r="T13" s="129">
        <v>778.38504999999998</v>
      </c>
      <c r="U13" s="129">
        <v>3763.4430000000002</v>
      </c>
      <c r="V13" s="129">
        <v>72.985290000000006</v>
      </c>
      <c r="W13" s="129">
        <v>3099.5996500000001</v>
      </c>
      <c r="X13" s="129">
        <v>42699.517999999996</v>
      </c>
      <c r="Y13" s="129">
        <v>2090.8907549999999</v>
      </c>
      <c r="Z13" s="129">
        <v>8280.8431540000001</v>
      </c>
      <c r="AA13" s="129">
        <v>665790.11399999994</v>
      </c>
      <c r="AB13" s="129">
        <f t="shared" si="0"/>
        <v>315490.21493806993</v>
      </c>
      <c r="AC13" s="129">
        <f t="shared" si="0"/>
        <v>931534.95425825997</v>
      </c>
    </row>
    <row r="14" spans="1:29" ht="44.1" customHeight="1">
      <c r="A14" s="143"/>
      <c r="B14" s="60" t="s">
        <v>91</v>
      </c>
      <c r="C14" s="129">
        <f t="shared" ref="C14:AC14" si="1">SUM(C9:C13)</f>
        <v>3976540.7652989998</v>
      </c>
      <c r="D14" s="129">
        <f t="shared" si="1"/>
        <v>792939.47205160011</v>
      </c>
      <c r="E14" s="129">
        <f t="shared" si="1"/>
        <v>3919708.5272811996</v>
      </c>
      <c r="F14" s="129">
        <f t="shared" si="1"/>
        <v>1691719.43216491</v>
      </c>
      <c r="G14" s="129">
        <f t="shared" si="1"/>
        <v>954532.12035546999</v>
      </c>
      <c r="H14" s="129">
        <f t="shared" si="1"/>
        <v>3309956.12031506</v>
      </c>
      <c r="I14" s="129">
        <f t="shared" si="1"/>
        <v>164049.74000000002</v>
      </c>
      <c r="J14" s="129">
        <f t="shared" si="1"/>
        <v>1225.26</v>
      </c>
      <c r="K14" s="129">
        <f t="shared" si="1"/>
        <v>37006.259999999995</v>
      </c>
      <c r="L14" s="129">
        <f t="shared" si="1"/>
        <v>240629.21797276</v>
      </c>
      <c r="M14" s="129">
        <f t="shared" si="1"/>
        <v>15013.913778000002</v>
      </c>
      <c r="N14" s="129">
        <f t="shared" si="1"/>
        <v>87312.191925000006</v>
      </c>
      <c r="O14" s="129">
        <f t="shared" si="1"/>
        <v>1040899.7228845</v>
      </c>
      <c r="P14" s="129">
        <f t="shared" si="1"/>
        <v>47423.632707999997</v>
      </c>
      <c r="Q14" s="129">
        <f t="shared" si="1"/>
        <v>563880.67688299995</v>
      </c>
      <c r="R14" s="129">
        <f t="shared" si="1"/>
        <v>68637.707712000003</v>
      </c>
      <c r="S14" s="129">
        <f t="shared" si="1"/>
        <v>204.5</v>
      </c>
      <c r="T14" s="129">
        <f t="shared" si="1"/>
        <v>12036.20505</v>
      </c>
      <c r="U14" s="129">
        <f t="shared" si="1"/>
        <v>97223.5239975</v>
      </c>
      <c r="V14" s="129">
        <f t="shared" si="1"/>
        <v>82.165289999999999</v>
      </c>
      <c r="W14" s="129">
        <f t="shared" si="1"/>
        <v>16813.959650000001</v>
      </c>
      <c r="X14" s="129">
        <f t="shared" si="1"/>
        <v>697711.18180000002</v>
      </c>
      <c r="Y14" s="129">
        <f t="shared" si="1"/>
        <v>158097.420755</v>
      </c>
      <c r="Z14" s="129">
        <f t="shared" si="1"/>
        <v>370201.02315399999</v>
      </c>
      <c r="AA14" s="129">
        <f t="shared" si="1"/>
        <v>7977411.2918306701</v>
      </c>
      <c r="AB14" s="129">
        <f t="shared" si="1"/>
        <v>1969518.4849380699</v>
      </c>
      <c r="AC14" s="129">
        <f t="shared" si="1"/>
        <v>8316914.9642582601</v>
      </c>
    </row>
    <row r="15" spans="1:29" ht="44.1" customHeight="1">
      <c r="A15" s="132" t="s">
        <v>234</v>
      </c>
      <c r="B15" s="66" t="s">
        <v>233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</row>
    <row r="16" spans="1:29" ht="44.1" customHeight="1">
      <c r="A16" s="132">
        <v>1</v>
      </c>
      <c r="B16" s="71" t="s">
        <v>153</v>
      </c>
      <c r="C16" s="129">
        <v>9830.1689999999999</v>
      </c>
      <c r="D16" s="129">
        <v>271</v>
      </c>
      <c r="E16" s="129">
        <v>830</v>
      </c>
      <c r="F16" s="129">
        <v>11034.388999999999</v>
      </c>
      <c r="G16" s="129">
        <v>589</v>
      </c>
      <c r="H16" s="129">
        <v>1745</v>
      </c>
      <c r="I16" s="129">
        <v>735.47</v>
      </c>
      <c r="J16" s="129">
        <v>0</v>
      </c>
      <c r="K16" s="129">
        <v>0</v>
      </c>
      <c r="L16" s="129">
        <v>1716.664</v>
      </c>
      <c r="M16" s="129">
        <v>0</v>
      </c>
      <c r="N16" s="129">
        <v>323</v>
      </c>
      <c r="O16" s="129">
        <v>8868.7180000000008</v>
      </c>
      <c r="P16" s="129">
        <v>2305</v>
      </c>
      <c r="Q16" s="129">
        <v>8004</v>
      </c>
      <c r="R16" s="129">
        <v>263.73</v>
      </c>
      <c r="S16" s="129">
        <v>0</v>
      </c>
      <c r="T16" s="129">
        <v>0</v>
      </c>
      <c r="U16" s="129">
        <v>466.35399999999998</v>
      </c>
      <c r="V16" s="129">
        <v>0</v>
      </c>
      <c r="W16" s="129">
        <v>0</v>
      </c>
      <c r="X16" s="129">
        <v>6804.3109999999997</v>
      </c>
      <c r="Y16" s="129">
        <v>0</v>
      </c>
      <c r="Z16" s="129">
        <v>0</v>
      </c>
      <c r="AA16" s="129">
        <v>39719.805</v>
      </c>
      <c r="AB16" s="129">
        <f t="shared" ref="AB16:AB31" si="2">SUM(D16+G16+J16+M16+P16+S16+V16+Y16)</f>
        <v>3165</v>
      </c>
      <c r="AC16" s="129">
        <f t="shared" ref="AC16:AC31" si="3">SUM(E16+H16+K16+N16+Q16+T16+W16+Z16)</f>
        <v>10902</v>
      </c>
    </row>
    <row r="17" spans="1:29" ht="44.1" customHeight="1">
      <c r="A17" s="132">
        <v>2</v>
      </c>
      <c r="B17" s="71" t="s">
        <v>152</v>
      </c>
      <c r="C17" s="129">
        <v>26033.091</v>
      </c>
      <c r="D17" s="129">
        <v>5678</v>
      </c>
      <c r="E17" s="129">
        <v>36097.656999999999</v>
      </c>
      <c r="F17" s="129">
        <v>33966.271999999997</v>
      </c>
      <c r="G17" s="129">
        <v>2694</v>
      </c>
      <c r="H17" s="129">
        <v>34639.49</v>
      </c>
      <c r="I17" s="129">
        <v>3264.6</v>
      </c>
      <c r="J17" s="129">
        <v>0</v>
      </c>
      <c r="K17" s="129">
        <v>3767</v>
      </c>
      <c r="L17" s="129">
        <v>1720.761</v>
      </c>
      <c r="M17" s="129">
        <v>78</v>
      </c>
      <c r="N17" s="129">
        <v>792.97</v>
      </c>
      <c r="O17" s="129">
        <v>18363.899000000001</v>
      </c>
      <c r="P17" s="129">
        <v>138</v>
      </c>
      <c r="Q17" s="129">
        <v>9089.7999999999993</v>
      </c>
      <c r="R17" s="129">
        <v>786.41</v>
      </c>
      <c r="S17" s="129">
        <v>0</v>
      </c>
      <c r="T17" s="129">
        <v>0</v>
      </c>
      <c r="U17" s="129">
        <v>723.84799999999996</v>
      </c>
      <c r="V17" s="129">
        <v>0</v>
      </c>
      <c r="W17" s="129">
        <v>4.4000000000000004</v>
      </c>
      <c r="X17" s="129">
        <v>5593.4279999999999</v>
      </c>
      <c r="Y17" s="129">
        <v>311</v>
      </c>
      <c r="Z17" s="129">
        <v>6635.79</v>
      </c>
      <c r="AA17" s="129">
        <v>90452.308999999994</v>
      </c>
      <c r="AB17" s="129">
        <f t="shared" si="2"/>
        <v>8899</v>
      </c>
      <c r="AC17" s="129">
        <f t="shared" si="3"/>
        <v>91027.106999999989</v>
      </c>
    </row>
    <row r="18" spans="1:29" ht="44.1" customHeight="1">
      <c r="A18" s="132">
        <v>3</v>
      </c>
      <c r="B18" s="71" t="s">
        <v>42</v>
      </c>
      <c r="C18" s="129">
        <v>34819.474000000002</v>
      </c>
      <c r="D18" s="129">
        <v>1958</v>
      </c>
      <c r="E18" s="129">
        <v>25633</v>
      </c>
      <c r="F18" s="129">
        <v>46409.235999999997</v>
      </c>
      <c r="G18" s="129">
        <v>1005</v>
      </c>
      <c r="H18" s="129">
        <v>4208</v>
      </c>
      <c r="I18" s="129">
        <v>2603.0100000000002</v>
      </c>
      <c r="J18" s="129">
        <v>0</v>
      </c>
      <c r="K18" s="129">
        <v>0</v>
      </c>
      <c r="L18" s="129">
        <v>3017.9870000000001</v>
      </c>
      <c r="M18" s="129">
        <v>299</v>
      </c>
      <c r="N18" s="129">
        <v>1158</v>
      </c>
      <c r="O18" s="129">
        <v>13884.675999999999</v>
      </c>
      <c r="P18" s="129">
        <v>2002</v>
      </c>
      <c r="Q18" s="129">
        <v>9341</v>
      </c>
      <c r="R18" s="129">
        <v>369.26</v>
      </c>
      <c r="S18" s="129">
        <v>0</v>
      </c>
      <c r="T18" s="129">
        <v>0</v>
      </c>
      <c r="U18" s="129">
        <v>422.07600000000002</v>
      </c>
      <c r="V18" s="129">
        <v>0</v>
      </c>
      <c r="W18" s="129">
        <v>0</v>
      </c>
      <c r="X18" s="129">
        <v>7558.701</v>
      </c>
      <c r="Y18" s="129">
        <v>1454</v>
      </c>
      <c r="Z18" s="129">
        <v>6374</v>
      </c>
      <c r="AA18" s="129">
        <v>109084.42</v>
      </c>
      <c r="AB18" s="129">
        <f t="shared" si="2"/>
        <v>6718</v>
      </c>
      <c r="AC18" s="129">
        <f t="shared" si="3"/>
        <v>46714</v>
      </c>
    </row>
    <row r="19" spans="1:29" ht="44.1" customHeight="1">
      <c r="A19" s="132">
        <v>4</v>
      </c>
      <c r="B19" s="71" t="s">
        <v>41</v>
      </c>
      <c r="C19" s="129">
        <v>107513.785542632</v>
      </c>
      <c r="D19" s="129">
        <v>40457.99</v>
      </c>
      <c r="E19" s="129">
        <v>212439.82</v>
      </c>
      <c r="F19" s="129">
        <v>26618.467662337702</v>
      </c>
      <c r="G19" s="129">
        <v>15167.37</v>
      </c>
      <c r="H19" s="129">
        <v>209759.57</v>
      </c>
      <c r="I19" s="129">
        <v>1504.2234375</v>
      </c>
      <c r="J19" s="129">
        <v>5747.87</v>
      </c>
      <c r="K19" s="129">
        <v>11206.23</v>
      </c>
      <c r="L19" s="129">
        <v>5150.4146363636401</v>
      </c>
      <c r="M19" s="129">
        <v>356.04</v>
      </c>
      <c r="N19" s="129">
        <v>2282.8000000000002</v>
      </c>
      <c r="O19" s="129">
        <v>20980.068714285699</v>
      </c>
      <c r="P19" s="129">
        <v>2472.29</v>
      </c>
      <c r="Q19" s="129">
        <v>9956.6</v>
      </c>
      <c r="R19" s="129">
        <v>967.98895522388102</v>
      </c>
      <c r="S19" s="129">
        <v>0</v>
      </c>
      <c r="T19" s="129">
        <v>0</v>
      </c>
      <c r="U19" s="129">
        <v>1910.1237142857101</v>
      </c>
      <c r="V19" s="129">
        <v>0</v>
      </c>
      <c r="W19" s="129">
        <v>10</v>
      </c>
      <c r="X19" s="129">
        <v>10805.370519480501</v>
      </c>
      <c r="Y19" s="129">
        <v>44.66</v>
      </c>
      <c r="Z19" s="129">
        <v>255.57</v>
      </c>
      <c r="AA19" s="129">
        <v>175450.44318210901</v>
      </c>
      <c r="AB19" s="129">
        <f t="shared" si="2"/>
        <v>64246.220000000008</v>
      </c>
      <c r="AC19" s="129">
        <f t="shared" si="3"/>
        <v>445910.58999999997</v>
      </c>
    </row>
    <row r="20" spans="1:29" ht="44.1" customHeight="1">
      <c r="A20" s="132">
        <v>5</v>
      </c>
      <c r="B20" s="71" t="s">
        <v>151</v>
      </c>
      <c r="C20" s="129">
        <v>28819.08</v>
      </c>
      <c r="D20" s="129">
        <v>1956.8</v>
      </c>
      <c r="E20" s="129">
        <v>12241.51</v>
      </c>
      <c r="F20" s="129">
        <v>36520.1</v>
      </c>
      <c r="G20" s="129">
        <v>0</v>
      </c>
      <c r="H20" s="129">
        <v>14639.61</v>
      </c>
      <c r="I20" s="129">
        <v>18244.41</v>
      </c>
      <c r="J20" s="129">
        <v>5275</v>
      </c>
      <c r="K20" s="129">
        <v>13025</v>
      </c>
      <c r="L20" s="129">
        <v>2655.63</v>
      </c>
      <c r="M20" s="129">
        <v>32.51</v>
      </c>
      <c r="N20" s="129">
        <v>406.36</v>
      </c>
      <c r="O20" s="129">
        <v>11306.107</v>
      </c>
      <c r="P20" s="129">
        <v>722.12</v>
      </c>
      <c r="Q20" s="129">
        <v>3767.97</v>
      </c>
      <c r="R20" s="129">
        <v>627.827</v>
      </c>
      <c r="S20" s="129">
        <v>0</v>
      </c>
      <c r="T20" s="129">
        <v>0</v>
      </c>
      <c r="U20" s="129">
        <v>1000.692</v>
      </c>
      <c r="V20" s="129">
        <v>0</v>
      </c>
      <c r="W20" s="129">
        <v>0</v>
      </c>
      <c r="X20" s="129">
        <v>12998.609</v>
      </c>
      <c r="Y20" s="129">
        <v>54.57</v>
      </c>
      <c r="Z20" s="129">
        <v>174.73</v>
      </c>
      <c r="AA20" s="129">
        <v>112172.455</v>
      </c>
      <c r="AB20" s="129">
        <f t="shared" si="2"/>
        <v>8041</v>
      </c>
      <c r="AC20" s="129">
        <f t="shared" si="3"/>
        <v>44255.180000000008</v>
      </c>
    </row>
    <row r="21" spans="1:29" ht="44.1" customHeight="1">
      <c r="A21" s="132">
        <v>6</v>
      </c>
      <c r="B21" s="71" t="s">
        <v>150</v>
      </c>
      <c r="C21" s="129">
        <v>51093.142999999996</v>
      </c>
      <c r="D21" s="129">
        <v>2128</v>
      </c>
      <c r="E21" s="129">
        <v>44057</v>
      </c>
      <c r="F21" s="129">
        <v>15039.412</v>
      </c>
      <c r="G21" s="129">
        <v>702</v>
      </c>
      <c r="H21" s="129">
        <v>47920</v>
      </c>
      <c r="I21" s="129">
        <v>903.9</v>
      </c>
      <c r="J21" s="129">
        <v>0</v>
      </c>
      <c r="K21" s="129">
        <v>0</v>
      </c>
      <c r="L21" s="129">
        <v>7642.326</v>
      </c>
      <c r="M21" s="129">
        <v>243</v>
      </c>
      <c r="N21" s="129">
        <v>6157</v>
      </c>
      <c r="O21" s="129">
        <v>12144.459000000001</v>
      </c>
      <c r="P21" s="129">
        <v>648</v>
      </c>
      <c r="Q21" s="129">
        <v>12559</v>
      </c>
      <c r="R21" s="129">
        <v>684.23</v>
      </c>
      <c r="S21" s="129">
        <v>0</v>
      </c>
      <c r="T21" s="129">
        <v>200</v>
      </c>
      <c r="U21" s="129">
        <v>817.62199999999996</v>
      </c>
      <c r="V21" s="129">
        <v>0</v>
      </c>
      <c r="W21" s="129">
        <v>0</v>
      </c>
      <c r="X21" s="129">
        <v>9523.2049999999999</v>
      </c>
      <c r="Y21" s="129">
        <v>0</v>
      </c>
      <c r="Z21" s="129">
        <v>0</v>
      </c>
      <c r="AA21" s="129">
        <v>97848.297000000006</v>
      </c>
      <c r="AB21" s="129">
        <f t="shared" si="2"/>
        <v>3721</v>
      </c>
      <c r="AC21" s="129">
        <f t="shared" si="3"/>
        <v>110893</v>
      </c>
    </row>
    <row r="22" spans="1:29" ht="44.1" customHeight="1">
      <c r="A22" s="132">
        <v>7</v>
      </c>
      <c r="B22" s="71" t="s">
        <v>149</v>
      </c>
      <c r="C22" s="129">
        <v>22155.4465426321</v>
      </c>
      <c r="D22" s="129">
        <v>919</v>
      </c>
      <c r="E22" s="129">
        <v>5040</v>
      </c>
      <c r="F22" s="129">
        <v>96451.042662337699</v>
      </c>
      <c r="G22" s="129">
        <v>5905</v>
      </c>
      <c r="H22" s="129">
        <v>30614</v>
      </c>
      <c r="I22" s="129">
        <v>1278.77</v>
      </c>
      <c r="J22" s="129">
        <v>0</v>
      </c>
      <c r="K22" s="129">
        <v>0</v>
      </c>
      <c r="L22" s="129">
        <v>1602.4866363636399</v>
      </c>
      <c r="M22" s="129">
        <v>38</v>
      </c>
      <c r="N22" s="129">
        <v>203</v>
      </c>
      <c r="O22" s="129">
        <v>5519.9767142857099</v>
      </c>
      <c r="P22" s="129">
        <v>745</v>
      </c>
      <c r="Q22" s="129">
        <v>2763</v>
      </c>
      <c r="R22" s="129">
        <v>456.25</v>
      </c>
      <c r="S22" s="129">
        <v>0</v>
      </c>
      <c r="T22" s="129">
        <v>0</v>
      </c>
      <c r="U22" s="129">
        <v>542.57471428571398</v>
      </c>
      <c r="V22" s="129">
        <v>0</v>
      </c>
      <c r="W22" s="129">
        <v>0</v>
      </c>
      <c r="X22" s="129">
        <v>2960.7955194805199</v>
      </c>
      <c r="Y22" s="129">
        <v>607</v>
      </c>
      <c r="Z22" s="129">
        <v>2061</v>
      </c>
      <c r="AA22" s="129">
        <v>130967.342789385</v>
      </c>
      <c r="AB22" s="129">
        <f t="shared" si="2"/>
        <v>8214</v>
      </c>
      <c r="AC22" s="129">
        <f t="shared" si="3"/>
        <v>40681</v>
      </c>
    </row>
    <row r="23" spans="1:29" ht="44.1" customHeight="1">
      <c r="A23" s="132">
        <v>8</v>
      </c>
      <c r="B23" s="71" t="s">
        <v>148</v>
      </c>
      <c r="C23" s="129">
        <v>57786.816542632099</v>
      </c>
      <c r="D23" s="129">
        <v>13260.61</v>
      </c>
      <c r="E23" s="129">
        <v>73070.94</v>
      </c>
      <c r="F23" s="129">
        <v>20376.7066623377</v>
      </c>
      <c r="G23" s="129">
        <v>10692.29</v>
      </c>
      <c r="H23" s="129">
        <v>30125.5</v>
      </c>
      <c r="I23" s="129">
        <v>416.4</v>
      </c>
      <c r="J23" s="129">
        <v>0</v>
      </c>
      <c r="K23" s="129">
        <v>513</v>
      </c>
      <c r="L23" s="129">
        <v>2564.6446363636401</v>
      </c>
      <c r="M23" s="129">
        <v>723.43666666666604</v>
      </c>
      <c r="N23" s="129">
        <v>4326.4566666666697</v>
      </c>
      <c r="O23" s="129">
        <v>13991.6007142857</v>
      </c>
      <c r="P23" s="129">
        <v>1764.9733333333299</v>
      </c>
      <c r="Q23" s="129">
        <v>7059.8933333333298</v>
      </c>
      <c r="R23" s="129">
        <v>465.87</v>
      </c>
      <c r="S23" s="129">
        <v>0</v>
      </c>
      <c r="T23" s="129">
        <v>0</v>
      </c>
      <c r="U23" s="129">
        <v>711.56471428571399</v>
      </c>
      <c r="V23" s="129">
        <v>0</v>
      </c>
      <c r="W23" s="129">
        <v>1021</v>
      </c>
      <c r="X23" s="129">
        <v>6971.5855194805199</v>
      </c>
      <c r="Y23" s="129">
        <v>0</v>
      </c>
      <c r="Z23" s="129">
        <v>19.940000000000001</v>
      </c>
      <c r="AA23" s="129">
        <v>103285.18878938501</v>
      </c>
      <c r="AB23" s="129">
        <f t="shared" si="2"/>
        <v>26441.309999999998</v>
      </c>
      <c r="AC23" s="129">
        <f t="shared" si="3"/>
        <v>116136.73</v>
      </c>
    </row>
    <row r="24" spans="1:29" ht="44.1" customHeight="1">
      <c r="A24" s="132">
        <v>9</v>
      </c>
      <c r="B24" s="71" t="s">
        <v>147</v>
      </c>
      <c r="C24" s="129">
        <v>110289.908</v>
      </c>
      <c r="D24" s="129">
        <v>972.42</v>
      </c>
      <c r="E24" s="129">
        <v>21302.05</v>
      </c>
      <c r="F24" s="129">
        <v>116615.90700000001</v>
      </c>
      <c r="G24" s="129">
        <v>10396.99</v>
      </c>
      <c r="H24" s="129">
        <v>33003.07</v>
      </c>
      <c r="I24" s="129">
        <v>2827.7</v>
      </c>
      <c r="J24" s="129">
        <v>0</v>
      </c>
      <c r="K24" s="129">
        <v>0</v>
      </c>
      <c r="L24" s="129">
        <v>5069.5230000000001</v>
      </c>
      <c r="M24" s="129">
        <v>34.18</v>
      </c>
      <c r="N24" s="129">
        <v>343.11</v>
      </c>
      <c r="O24" s="129">
        <v>15313.225</v>
      </c>
      <c r="P24" s="129">
        <v>1706.32</v>
      </c>
      <c r="Q24" s="129">
        <v>9059.86</v>
      </c>
      <c r="R24" s="129">
        <v>1607.4369999999999</v>
      </c>
      <c r="S24" s="129">
        <v>0</v>
      </c>
      <c r="T24" s="129">
        <v>0</v>
      </c>
      <c r="U24" s="129">
        <v>1475.3679999999999</v>
      </c>
      <c r="V24" s="129">
        <v>0.7</v>
      </c>
      <c r="W24" s="129">
        <v>1.5</v>
      </c>
      <c r="X24" s="129">
        <v>12991.985000000001</v>
      </c>
      <c r="Y24" s="129">
        <v>1075.2</v>
      </c>
      <c r="Z24" s="129">
        <v>12975.25</v>
      </c>
      <c r="AA24" s="129">
        <v>266191.05300000001</v>
      </c>
      <c r="AB24" s="129">
        <f t="shared" si="2"/>
        <v>14185.810000000001</v>
      </c>
      <c r="AC24" s="129">
        <f t="shared" si="3"/>
        <v>76684.84</v>
      </c>
    </row>
    <row r="25" spans="1:29" ht="44.1" customHeight="1">
      <c r="A25" s="132">
        <v>10</v>
      </c>
      <c r="B25" s="71" t="s">
        <v>15</v>
      </c>
      <c r="C25" s="129">
        <v>22508.608542632101</v>
      </c>
      <c r="D25" s="129">
        <v>4266.3051928000004</v>
      </c>
      <c r="E25" s="129">
        <v>7833.7419263000002</v>
      </c>
      <c r="F25" s="129">
        <v>10062.7976623377</v>
      </c>
      <c r="G25" s="129">
        <v>2475.2742606000002</v>
      </c>
      <c r="H25" s="129">
        <v>8198.4602806000003</v>
      </c>
      <c r="I25" s="129">
        <v>134.19999999999999</v>
      </c>
      <c r="J25" s="129">
        <v>0</v>
      </c>
      <c r="K25" s="129">
        <v>0</v>
      </c>
      <c r="L25" s="129">
        <v>1525.4336363636401</v>
      </c>
      <c r="M25" s="129">
        <v>28.234645</v>
      </c>
      <c r="N25" s="129">
        <v>574.76207499999998</v>
      </c>
      <c r="O25" s="129">
        <v>3772.63571428571</v>
      </c>
      <c r="P25" s="129">
        <v>482.40771000000001</v>
      </c>
      <c r="Q25" s="129">
        <v>1681.06933</v>
      </c>
      <c r="R25" s="129">
        <v>410.72</v>
      </c>
      <c r="S25" s="129">
        <v>0</v>
      </c>
      <c r="T25" s="129">
        <v>0</v>
      </c>
      <c r="U25" s="129">
        <v>436.19571428571402</v>
      </c>
      <c r="V25" s="129">
        <v>0</v>
      </c>
      <c r="W25" s="129">
        <v>0</v>
      </c>
      <c r="X25" s="129">
        <v>3972.1905194805199</v>
      </c>
      <c r="Y25" s="129">
        <v>8.07</v>
      </c>
      <c r="Z25" s="129">
        <v>26.42</v>
      </c>
      <c r="AA25" s="129">
        <v>42822.781789385299</v>
      </c>
      <c r="AB25" s="129">
        <f t="shared" si="2"/>
        <v>7260.2918084000003</v>
      </c>
      <c r="AC25" s="129">
        <f t="shared" si="3"/>
        <v>18314.453611899997</v>
      </c>
    </row>
    <row r="26" spans="1:29" ht="44.1" customHeight="1">
      <c r="A26" s="132">
        <v>11</v>
      </c>
      <c r="B26" s="71" t="s">
        <v>146</v>
      </c>
      <c r="C26" s="129">
        <v>25154.4455426321</v>
      </c>
      <c r="D26" s="129">
        <v>1868.59</v>
      </c>
      <c r="E26" s="129">
        <v>13891.361800000001</v>
      </c>
      <c r="F26" s="129">
        <v>20203.561662337699</v>
      </c>
      <c r="G26" s="129">
        <v>38479.64</v>
      </c>
      <c r="H26" s="129">
        <v>119214.6085</v>
      </c>
      <c r="I26" s="129">
        <v>921.5234375</v>
      </c>
      <c r="J26" s="129">
        <v>0</v>
      </c>
      <c r="K26" s="129">
        <v>8.7761999999999993</v>
      </c>
      <c r="L26" s="129">
        <v>5555.5816363636404</v>
      </c>
      <c r="M26" s="129">
        <v>1060.44</v>
      </c>
      <c r="N26" s="129">
        <v>4085.6176</v>
      </c>
      <c r="O26" s="129">
        <v>35031.283714285702</v>
      </c>
      <c r="P26" s="129">
        <v>395.83</v>
      </c>
      <c r="Q26" s="129">
        <v>1865.4902</v>
      </c>
      <c r="R26" s="129">
        <v>1053.3759552238801</v>
      </c>
      <c r="S26" s="129">
        <v>0</v>
      </c>
      <c r="T26" s="129">
        <v>0</v>
      </c>
      <c r="U26" s="129">
        <v>1247.2877142857101</v>
      </c>
      <c r="V26" s="129">
        <v>0</v>
      </c>
      <c r="W26" s="129">
        <v>0</v>
      </c>
      <c r="X26" s="129">
        <v>6012.9855194805205</v>
      </c>
      <c r="Y26" s="129">
        <v>21.56</v>
      </c>
      <c r="Z26" s="129">
        <v>93.027500000000003</v>
      </c>
      <c r="AA26" s="129">
        <v>95180.045182109199</v>
      </c>
      <c r="AB26" s="129">
        <f t="shared" si="2"/>
        <v>41826.06</v>
      </c>
      <c r="AC26" s="129">
        <f t="shared" si="3"/>
        <v>139158.8818</v>
      </c>
    </row>
    <row r="27" spans="1:29" ht="44.1" customHeight="1">
      <c r="A27" s="132">
        <v>12</v>
      </c>
      <c r="B27" s="71" t="s">
        <v>145</v>
      </c>
      <c r="C27" s="129">
        <v>3347.9839999999999</v>
      </c>
      <c r="D27" s="129">
        <v>0</v>
      </c>
      <c r="E27" s="129">
        <v>28.82</v>
      </c>
      <c r="F27" s="129">
        <v>2716.4789999999998</v>
      </c>
      <c r="G27" s="129">
        <v>255</v>
      </c>
      <c r="H27" s="129">
        <v>5860.69</v>
      </c>
      <c r="I27" s="129">
        <v>207.6</v>
      </c>
      <c r="J27" s="129">
        <v>0</v>
      </c>
      <c r="K27" s="129">
        <v>723</v>
      </c>
      <c r="L27" s="129">
        <v>873.096</v>
      </c>
      <c r="M27" s="129">
        <v>0</v>
      </c>
      <c r="N27" s="129">
        <v>156.19</v>
      </c>
      <c r="O27" s="129">
        <v>1928.932</v>
      </c>
      <c r="P27" s="129">
        <v>0</v>
      </c>
      <c r="Q27" s="129">
        <v>1145.05</v>
      </c>
      <c r="R27" s="129">
        <v>79.599999999999994</v>
      </c>
      <c r="S27" s="129">
        <v>0</v>
      </c>
      <c r="T27" s="129">
        <v>30.96</v>
      </c>
      <c r="U27" s="129">
        <v>148.10900000000001</v>
      </c>
      <c r="V27" s="129">
        <v>0</v>
      </c>
      <c r="W27" s="129">
        <v>0</v>
      </c>
      <c r="X27" s="129">
        <v>658.39700000000005</v>
      </c>
      <c r="Y27" s="129">
        <v>0</v>
      </c>
      <c r="Z27" s="129">
        <v>4442</v>
      </c>
      <c r="AA27" s="129">
        <v>9960.1970000000001</v>
      </c>
      <c r="AB27" s="129">
        <f t="shared" si="2"/>
        <v>255</v>
      </c>
      <c r="AC27" s="129">
        <f t="shared" si="3"/>
        <v>12386.71</v>
      </c>
    </row>
    <row r="28" spans="1:29" ht="44.1" customHeight="1">
      <c r="A28" s="132">
        <v>13</v>
      </c>
      <c r="B28" s="70" t="s">
        <v>144</v>
      </c>
      <c r="C28" s="129">
        <v>28490.411</v>
      </c>
      <c r="D28" s="129">
        <v>5960</v>
      </c>
      <c r="E28" s="129">
        <v>9136</v>
      </c>
      <c r="F28" s="129">
        <v>67223.546000000002</v>
      </c>
      <c r="G28" s="129">
        <v>1835</v>
      </c>
      <c r="H28" s="129">
        <v>4810</v>
      </c>
      <c r="I28" s="129">
        <v>54</v>
      </c>
      <c r="J28" s="129">
        <v>0</v>
      </c>
      <c r="K28" s="129">
        <v>0</v>
      </c>
      <c r="L28" s="129">
        <v>3827.4279999999999</v>
      </c>
      <c r="M28" s="129">
        <v>119</v>
      </c>
      <c r="N28" s="129">
        <v>550.95000000000005</v>
      </c>
      <c r="O28" s="129">
        <v>56276.993000000002</v>
      </c>
      <c r="P28" s="129">
        <v>893</v>
      </c>
      <c r="Q28" s="129">
        <v>9424.9699999999993</v>
      </c>
      <c r="R28" s="129">
        <v>267.70699999999999</v>
      </c>
      <c r="S28" s="129">
        <v>0</v>
      </c>
      <c r="T28" s="129">
        <v>0</v>
      </c>
      <c r="U28" s="129">
        <v>262.20400000000001</v>
      </c>
      <c r="V28" s="129">
        <v>0</v>
      </c>
      <c r="W28" s="129">
        <v>0</v>
      </c>
      <c r="X28" s="129">
        <v>24064.205000000002</v>
      </c>
      <c r="Y28" s="129">
        <v>3790</v>
      </c>
      <c r="Z28" s="129">
        <v>9990</v>
      </c>
      <c r="AA28" s="129">
        <v>180466.49400000001</v>
      </c>
      <c r="AB28" s="129">
        <f t="shared" si="2"/>
        <v>12597</v>
      </c>
      <c r="AC28" s="129">
        <f t="shared" si="3"/>
        <v>33911.919999999998</v>
      </c>
    </row>
    <row r="29" spans="1:29" ht="44.1" customHeight="1">
      <c r="A29" s="132">
        <v>14</v>
      </c>
      <c r="B29" s="70" t="s">
        <v>143</v>
      </c>
      <c r="C29" s="129">
        <v>119430.554</v>
      </c>
      <c r="D29" s="129">
        <v>305210.461863</v>
      </c>
      <c r="E29" s="129">
        <v>716477.73741900001</v>
      </c>
      <c r="F29" s="129">
        <v>108845.07399999999</v>
      </c>
      <c r="G29" s="129">
        <v>0</v>
      </c>
      <c r="H29" s="129">
        <v>184790.52405509999</v>
      </c>
      <c r="I29" s="129">
        <v>2646.03</v>
      </c>
      <c r="J29" s="129">
        <v>0</v>
      </c>
      <c r="K29" s="129">
        <v>0</v>
      </c>
      <c r="L29" s="129">
        <v>7106.45</v>
      </c>
      <c r="M29" s="129">
        <v>377.71280239999999</v>
      </c>
      <c r="N29" s="129">
        <v>12589.484707899999</v>
      </c>
      <c r="O29" s="129">
        <v>40275.220999999998</v>
      </c>
      <c r="P29" s="129">
        <v>2330.2885339999998</v>
      </c>
      <c r="Q29" s="129">
        <v>73230.779508199994</v>
      </c>
      <c r="R29" s="129">
        <v>3009.23</v>
      </c>
      <c r="S29" s="129">
        <v>3</v>
      </c>
      <c r="T29" s="129">
        <v>1749.19</v>
      </c>
      <c r="U29" s="129">
        <v>3905.1239999999998</v>
      </c>
      <c r="V29" s="129">
        <v>0</v>
      </c>
      <c r="W29" s="129">
        <v>310.60000000000002</v>
      </c>
      <c r="X29" s="129">
        <v>11035.616</v>
      </c>
      <c r="Y29" s="129">
        <v>8738</v>
      </c>
      <c r="Z29" s="129">
        <v>8738</v>
      </c>
      <c r="AA29" s="129">
        <v>296253.299</v>
      </c>
      <c r="AB29" s="129">
        <f t="shared" si="2"/>
        <v>316659.46319939999</v>
      </c>
      <c r="AC29" s="129">
        <f t="shared" si="3"/>
        <v>997886.31569019984</v>
      </c>
    </row>
    <row r="30" spans="1:29" ht="44.1" customHeight="1">
      <c r="A30" s="132">
        <v>15</v>
      </c>
      <c r="B30" s="71" t="s">
        <v>142</v>
      </c>
      <c r="C30" s="129">
        <v>10669.6075426321</v>
      </c>
      <c r="D30" s="129">
        <v>416.9</v>
      </c>
      <c r="E30" s="129">
        <v>1442.9</v>
      </c>
      <c r="F30" s="129">
        <v>5973.59766233766</v>
      </c>
      <c r="G30" s="129">
        <v>840.9</v>
      </c>
      <c r="H30" s="129">
        <v>2363.9</v>
      </c>
      <c r="I30" s="129">
        <v>82.8</v>
      </c>
      <c r="J30" s="129">
        <v>0</v>
      </c>
      <c r="K30" s="129">
        <v>0</v>
      </c>
      <c r="L30" s="129">
        <v>1672.5076363636399</v>
      </c>
      <c r="M30" s="129">
        <v>0</v>
      </c>
      <c r="N30" s="129">
        <v>69</v>
      </c>
      <c r="O30" s="129">
        <v>5011.2037142857098</v>
      </c>
      <c r="P30" s="129">
        <v>1001.31</v>
      </c>
      <c r="Q30" s="129">
        <v>5162.3100000000004</v>
      </c>
      <c r="R30" s="129">
        <v>385.46499999999997</v>
      </c>
      <c r="S30" s="129">
        <v>0</v>
      </c>
      <c r="T30" s="129">
        <v>0</v>
      </c>
      <c r="U30" s="129">
        <v>609.88671428571399</v>
      </c>
      <c r="V30" s="129">
        <v>0</v>
      </c>
      <c r="W30" s="129">
        <v>0</v>
      </c>
      <c r="X30" s="129">
        <v>2516.9085194805202</v>
      </c>
      <c r="Y30" s="129">
        <v>114.25</v>
      </c>
      <c r="Z30" s="129">
        <v>395.25</v>
      </c>
      <c r="AA30" s="129">
        <v>26921.976789385299</v>
      </c>
      <c r="AB30" s="129">
        <f t="shared" si="2"/>
        <v>2373.3599999999997</v>
      </c>
      <c r="AC30" s="129">
        <f t="shared" si="3"/>
        <v>9433.36</v>
      </c>
    </row>
    <row r="31" spans="1:29" ht="44.1" customHeight="1">
      <c r="A31" s="132">
        <v>16</v>
      </c>
      <c r="B31" s="70" t="s">
        <v>141</v>
      </c>
      <c r="C31" s="129">
        <v>42772.53</v>
      </c>
      <c r="D31" s="129">
        <v>66165.069786399996</v>
      </c>
      <c r="E31" s="129">
        <v>228088.13907084099</v>
      </c>
      <c r="F31" s="129">
        <v>25952.66</v>
      </c>
      <c r="G31" s="129">
        <v>51334.068863799999</v>
      </c>
      <c r="H31" s="129">
        <v>189405.4190691</v>
      </c>
      <c r="I31" s="129">
        <v>1460.2</v>
      </c>
      <c r="J31" s="129">
        <v>5</v>
      </c>
      <c r="K31" s="129">
        <v>5930</v>
      </c>
      <c r="L31" s="129">
        <v>6530.36</v>
      </c>
      <c r="M31" s="129">
        <v>119.4709028</v>
      </c>
      <c r="N31" s="129">
        <v>1441.5626878</v>
      </c>
      <c r="O31" s="129">
        <v>23222.81</v>
      </c>
      <c r="P31" s="129">
        <v>8848.1960479999998</v>
      </c>
      <c r="Q31" s="129">
        <v>31212.429861500001</v>
      </c>
      <c r="R31" s="129">
        <v>638.13</v>
      </c>
      <c r="S31" s="129">
        <v>2.998068</v>
      </c>
      <c r="T31" s="129">
        <v>52.007125000000002</v>
      </c>
      <c r="U31" s="129">
        <v>615.04999999999995</v>
      </c>
      <c r="V31" s="129">
        <v>0</v>
      </c>
      <c r="W31" s="129">
        <v>0</v>
      </c>
      <c r="X31" s="129">
        <v>22678.25</v>
      </c>
      <c r="Y31" s="129">
        <v>0</v>
      </c>
      <c r="Z31" s="129">
        <v>0</v>
      </c>
      <c r="AA31" s="129">
        <v>123869.99</v>
      </c>
      <c r="AB31" s="129">
        <f t="shared" si="2"/>
        <v>126474.803669</v>
      </c>
      <c r="AC31" s="129">
        <f t="shared" si="3"/>
        <v>456129.55781424092</v>
      </c>
    </row>
    <row r="32" spans="1:29" ht="44.1" customHeight="1">
      <c r="A32" s="132"/>
      <c r="B32" s="66" t="s">
        <v>89</v>
      </c>
      <c r="C32" s="129">
        <f t="shared" ref="C32:AC32" si="4">SUM(C16:C31)</f>
        <v>700715.05425579252</v>
      </c>
      <c r="D32" s="129">
        <f t="shared" si="4"/>
        <v>451489.14684220002</v>
      </c>
      <c r="E32" s="129">
        <f t="shared" si="4"/>
        <v>1407610.677216141</v>
      </c>
      <c r="F32" s="129">
        <f t="shared" si="4"/>
        <v>644009.2489740263</v>
      </c>
      <c r="G32" s="129">
        <f t="shared" si="4"/>
        <v>142371.53312440001</v>
      </c>
      <c r="H32" s="129">
        <f t="shared" si="4"/>
        <v>921297.84190479992</v>
      </c>
      <c r="I32" s="129">
        <f t="shared" si="4"/>
        <v>37284.836875000001</v>
      </c>
      <c r="J32" s="129">
        <f t="shared" si="4"/>
        <v>11027.869999999999</v>
      </c>
      <c r="K32" s="129">
        <f t="shared" si="4"/>
        <v>35173.006200000003</v>
      </c>
      <c r="L32" s="129">
        <f t="shared" si="4"/>
        <v>58231.293818181832</v>
      </c>
      <c r="M32" s="129">
        <f t="shared" si="4"/>
        <v>3509.0250168666662</v>
      </c>
      <c r="N32" s="129">
        <f t="shared" si="4"/>
        <v>35460.263737366666</v>
      </c>
      <c r="O32" s="129">
        <f t="shared" si="4"/>
        <v>285891.80928571423</v>
      </c>
      <c r="P32" s="129">
        <f t="shared" si="4"/>
        <v>26454.735625333327</v>
      </c>
      <c r="Q32" s="129">
        <f t="shared" si="4"/>
        <v>195323.22223303333</v>
      </c>
      <c r="R32" s="129">
        <f t="shared" si="4"/>
        <v>12073.230910447761</v>
      </c>
      <c r="S32" s="129">
        <f t="shared" si="4"/>
        <v>5.998068</v>
      </c>
      <c r="T32" s="129">
        <f t="shared" si="4"/>
        <v>2032.1571250000002</v>
      </c>
      <c r="U32" s="129">
        <f t="shared" si="4"/>
        <v>15294.080285714277</v>
      </c>
      <c r="V32" s="129">
        <f t="shared" si="4"/>
        <v>0.7</v>
      </c>
      <c r="W32" s="129">
        <f t="shared" si="4"/>
        <v>1347.5</v>
      </c>
      <c r="X32" s="129">
        <f t="shared" si="4"/>
        <v>147146.54311688308</v>
      </c>
      <c r="Y32" s="129">
        <f t="shared" si="4"/>
        <v>16218.310000000001</v>
      </c>
      <c r="Z32" s="129">
        <f t="shared" si="4"/>
        <v>52180.977499999994</v>
      </c>
      <c r="AA32" s="129">
        <f t="shared" si="4"/>
        <v>1900646.0975217586</v>
      </c>
      <c r="AB32" s="129">
        <f t="shared" si="4"/>
        <v>651077.3186768</v>
      </c>
      <c r="AC32" s="129">
        <f t="shared" si="4"/>
        <v>2650425.6459163404</v>
      </c>
    </row>
    <row r="33" spans="1:29">
      <c r="A33" s="397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142"/>
      <c r="AB33" s="142"/>
      <c r="AC33" s="142"/>
    </row>
    <row r="34" spans="1:29" s="57" customFormat="1" ht="26.25">
      <c r="A34" s="376" t="s">
        <v>88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141"/>
      <c r="AB34" s="141"/>
      <c r="AC34" s="141"/>
    </row>
    <row r="35" spans="1:29" s="57" customFormat="1" ht="26.25">
      <c r="A35" s="376" t="s">
        <v>86</v>
      </c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141"/>
      <c r="AB35" s="141"/>
      <c r="AC35" s="141"/>
    </row>
    <row r="36" spans="1:29" s="57" customFormat="1" ht="26.25">
      <c r="A36" s="395" t="s">
        <v>232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</row>
    <row r="37" spans="1:29" s="133" customFormat="1" ht="23.25">
      <c r="A37" s="140" t="s">
        <v>231</v>
      </c>
      <c r="B37" s="137" t="s">
        <v>80</v>
      </c>
      <c r="C37" s="381" t="s">
        <v>139</v>
      </c>
      <c r="D37" s="377"/>
      <c r="E37" s="377"/>
      <c r="F37" s="377" t="s">
        <v>230</v>
      </c>
      <c r="G37" s="377"/>
      <c r="H37" s="378"/>
      <c r="I37" s="381" t="s">
        <v>137</v>
      </c>
      <c r="J37" s="377"/>
      <c r="K37" s="378"/>
      <c r="L37" s="384" t="s">
        <v>136</v>
      </c>
      <c r="M37" s="384"/>
      <c r="N37" s="388"/>
      <c r="O37" s="384" t="s">
        <v>135</v>
      </c>
      <c r="P37" s="384"/>
      <c r="Q37" s="384"/>
      <c r="R37" s="389" t="s">
        <v>134</v>
      </c>
      <c r="S37" s="390"/>
      <c r="T37" s="391"/>
      <c r="U37" s="389" t="s">
        <v>133</v>
      </c>
      <c r="V37" s="390"/>
      <c r="W37" s="391"/>
      <c r="X37" s="384" t="s">
        <v>132</v>
      </c>
      <c r="Y37" s="384"/>
      <c r="Z37" s="384"/>
      <c r="AA37" s="384" t="s">
        <v>229</v>
      </c>
      <c r="AB37" s="384"/>
      <c r="AC37" s="384"/>
    </row>
    <row r="38" spans="1:29" s="133" customFormat="1" ht="23.25">
      <c r="A38" s="139"/>
      <c r="B38" s="138"/>
      <c r="C38" s="382"/>
      <c r="D38" s="379"/>
      <c r="E38" s="379"/>
      <c r="F38" s="379"/>
      <c r="G38" s="379"/>
      <c r="H38" s="380"/>
      <c r="I38" s="382"/>
      <c r="J38" s="379"/>
      <c r="K38" s="380"/>
      <c r="L38" s="388"/>
      <c r="M38" s="388"/>
      <c r="N38" s="388"/>
      <c r="O38" s="384"/>
      <c r="P38" s="384"/>
      <c r="Q38" s="384"/>
      <c r="R38" s="392"/>
      <c r="S38" s="393"/>
      <c r="T38" s="394"/>
      <c r="U38" s="392"/>
      <c r="V38" s="393"/>
      <c r="W38" s="394"/>
      <c r="X38" s="384"/>
      <c r="Y38" s="384"/>
      <c r="Z38" s="384"/>
      <c r="AA38" s="384"/>
      <c r="AB38" s="384"/>
      <c r="AC38" s="384"/>
    </row>
    <row r="39" spans="1:29" s="133" customFormat="1" ht="42" customHeight="1">
      <c r="A39" s="139"/>
      <c r="B39" s="138"/>
      <c r="C39" s="137" t="s">
        <v>228</v>
      </c>
      <c r="D39" s="374" t="s">
        <v>227</v>
      </c>
      <c r="E39" s="375"/>
      <c r="F39" s="137" t="s">
        <v>228</v>
      </c>
      <c r="G39" s="374" t="s">
        <v>227</v>
      </c>
      <c r="H39" s="375"/>
      <c r="I39" s="384" t="s">
        <v>228</v>
      </c>
      <c r="J39" s="383" t="s">
        <v>227</v>
      </c>
      <c r="K39" s="383"/>
      <c r="L39" s="137" t="s">
        <v>228</v>
      </c>
      <c r="M39" s="374" t="s">
        <v>227</v>
      </c>
      <c r="N39" s="375"/>
      <c r="O39" s="137" t="s">
        <v>228</v>
      </c>
      <c r="P39" s="374" t="s">
        <v>227</v>
      </c>
      <c r="Q39" s="375"/>
      <c r="R39" s="384" t="s">
        <v>228</v>
      </c>
      <c r="S39" s="383" t="s">
        <v>227</v>
      </c>
      <c r="T39" s="383"/>
      <c r="U39" s="384" t="s">
        <v>228</v>
      </c>
      <c r="V39" s="383" t="s">
        <v>227</v>
      </c>
      <c r="W39" s="383"/>
      <c r="X39" s="137" t="s">
        <v>228</v>
      </c>
      <c r="Y39" s="374" t="s">
        <v>227</v>
      </c>
      <c r="Z39" s="375"/>
      <c r="AA39" s="137" t="s">
        <v>228</v>
      </c>
      <c r="AB39" s="374" t="s">
        <v>227</v>
      </c>
      <c r="AC39" s="375"/>
    </row>
    <row r="40" spans="1:29" s="133" customFormat="1" ht="72" customHeight="1">
      <c r="A40" s="136"/>
      <c r="B40" s="135"/>
      <c r="C40" s="135"/>
      <c r="D40" s="134" t="s">
        <v>226</v>
      </c>
      <c r="E40" s="134" t="s">
        <v>225</v>
      </c>
      <c r="F40" s="135"/>
      <c r="G40" s="134" t="s">
        <v>226</v>
      </c>
      <c r="H40" s="134" t="s">
        <v>225</v>
      </c>
      <c r="I40" s="384"/>
      <c r="J40" s="134" t="s">
        <v>226</v>
      </c>
      <c r="K40" s="134" t="s">
        <v>225</v>
      </c>
      <c r="L40" s="135"/>
      <c r="M40" s="134" t="s">
        <v>226</v>
      </c>
      <c r="N40" s="134" t="s">
        <v>225</v>
      </c>
      <c r="O40" s="135"/>
      <c r="P40" s="134" t="s">
        <v>226</v>
      </c>
      <c r="Q40" s="134" t="s">
        <v>225</v>
      </c>
      <c r="R40" s="384"/>
      <c r="S40" s="134" t="s">
        <v>226</v>
      </c>
      <c r="T40" s="134" t="s">
        <v>225</v>
      </c>
      <c r="U40" s="384"/>
      <c r="V40" s="134" t="s">
        <v>226</v>
      </c>
      <c r="W40" s="134" t="s">
        <v>225</v>
      </c>
      <c r="X40" s="135"/>
      <c r="Y40" s="134" t="s">
        <v>226</v>
      </c>
      <c r="Z40" s="134" t="s">
        <v>225</v>
      </c>
      <c r="AA40" s="135"/>
      <c r="AB40" s="134" t="s">
        <v>226</v>
      </c>
      <c r="AC40" s="134" t="s">
        <v>225</v>
      </c>
    </row>
    <row r="41" spans="1:29" ht="24.75" customHeight="1">
      <c r="A41" s="132" t="s">
        <v>70</v>
      </c>
      <c r="B41" s="131" t="s">
        <v>69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</row>
    <row r="42" spans="1:29" ht="39.950000000000003" customHeight="1">
      <c r="A42" s="64">
        <v>1</v>
      </c>
      <c r="B42" s="71" t="s">
        <v>128</v>
      </c>
      <c r="C42" s="129">
        <v>232715.802</v>
      </c>
      <c r="D42" s="129">
        <v>80895.084189899993</v>
      </c>
      <c r="E42" s="129">
        <v>247265.35586479999</v>
      </c>
      <c r="F42" s="129">
        <v>87200.082999999999</v>
      </c>
      <c r="G42" s="129">
        <v>43428.69281</v>
      </c>
      <c r="H42" s="129">
        <v>132873.29097070001</v>
      </c>
      <c r="I42" s="129">
        <v>5182.43</v>
      </c>
      <c r="J42" s="129">
        <v>0</v>
      </c>
      <c r="K42" s="129">
        <v>0</v>
      </c>
      <c r="L42" s="129">
        <v>12289.468999999999</v>
      </c>
      <c r="M42" s="129">
        <v>780.09180000000003</v>
      </c>
      <c r="N42" s="129">
        <v>3782.0068203000001</v>
      </c>
      <c r="O42" s="129">
        <v>41752.230000000003</v>
      </c>
      <c r="P42" s="129">
        <v>6831.5874599999997</v>
      </c>
      <c r="Q42" s="129">
        <v>22859.958449599999</v>
      </c>
      <c r="R42" s="129">
        <v>4340.75</v>
      </c>
      <c r="S42" s="129">
        <v>37</v>
      </c>
      <c r="T42" s="129">
        <v>185.05099999999999</v>
      </c>
      <c r="U42" s="129">
        <v>6721.37</v>
      </c>
      <c r="V42" s="129">
        <v>1377.68</v>
      </c>
      <c r="W42" s="129">
        <v>1820.28</v>
      </c>
      <c r="X42" s="129">
        <v>44433.411</v>
      </c>
      <c r="Y42" s="129">
        <v>654.76634999999999</v>
      </c>
      <c r="Z42" s="129">
        <v>2269.4020500000001</v>
      </c>
      <c r="AA42" s="129">
        <v>434635.54499999998</v>
      </c>
      <c r="AB42" s="129">
        <f t="shared" ref="AB42:AB58" si="5">SUM(D42+G42+J42+M42+P42+S42+V42+Y42)</f>
        <v>134004.90260989999</v>
      </c>
      <c r="AC42" s="129">
        <f t="shared" ref="AC42:AC58" si="6">SUM(E42+H42+K42+N42+Q42+T42+W42+Z42)</f>
        <v>411055.34515539999</v>
      </c>
    </row>
    <row r="43" spans="1:29" ht="48" customHeight="1">
      <c r="A43" s="64">
        <v>2</v>
      </c>
      <c r="B43" s="71" t="s">
        <v>127</v>
      </c>
      <c r="C43" s="129">
        <v>44749.240542632098</v>
      </c>
      <c r="D43" s="129">
        <v>27279.202182567202</v>
      </c>
      <c r="E43" s="129">
        <v>49064.611590543602</v>
      </c>
      <c r="F43" s="129">
        <v>42283.3896623377</v>
      </c>
      <c r="G43" s="129">
        <v>56718.969777436301</v>
      </c>
      <c r="H43" s="129">
        <v>173021.683505355</v>
      </c>
      <c r="I43" s="129">
        <v>1138.6400000000001</v>
      </c>
      <c r="J43" s="129">
        <v>0</v>
      </c>
      <c r="K43" s="129">
        <v>0</v>
      </c>
      <c r="L43" s="129">
        <v>2459.2786363636401</v>
      </c>
      <c r="M43" s="129">
        <v>0</v>
      </c>
      <c r="N43" s="129">
        <v>1.98675</v>
      </c>
      <c r="O43" s="129">
        <v>22378.724714285701</v>
      </c>
      <c r="P43" s="129">
        <v>583.52210000000002</v>
      </c>
      <c r="Q43" s="129">
        <v>2146.8754800000002</v>
      </c>
      <c r="R43" s="129">
        <v>722.60395522388103</v>
      </c>
      <c r="S43" s="129">
        <v>0</v>
      </c>
      <c r="T43" s="129">
        <v>0</v>
      </c>
      <c r="U43" s="129">
        <v>720.98671428571402</v>
      </c>
      <c r="V43" s="129">
        <v>0</v>
      </c>
      <c r="W43" s="129">
        <v>0</v>
      </c>
      <c r="X43" s="129">
        <v>15404.183519480501</v>
      </c>
      <c r="Y43" s="129">
        <v>591.15488000000005</v>
      </c>
      <c r="Z43" s="129">
        <v>4084.8724778000001</v>
      </c>
      <c r="AA43" s="129">
        <v>129857.04774460899</v>
      </c>
      <c r="AB43" s="129">
        <f t="shared" si="5"/>
        <v>85172.848940003503</v>
      </c>
      <c r="AC43" s="129">
        <f t="shared" si="6"/>
        <v>228320.02980369862</v>
      </c>
    </row>
    <row r="44" spans="1:29" ht="46.5" customHeight="1">
      <c r="A44" s="64">
        <v>3</v>
      </c>
      <c r="B44" s="71" t="s">
        <v>126</v>
      </c>
      <c r="C44" s="129">
        <v>10390.547</v>
      </c>
      <c r="D44" s="129">
        <v>0</v>
      </c>
      <c r="E44" s="129">
        <v>38418.400000000001</v>
      </c>
      <c r="F44" s="129">
        <v>8877.0190000000002</v>
      </c>
      <c r="G44" s="129">
        <v>0</v>
      </c>
      <c r="H44" s="129">
        <v>12437.89</v>
      </c>
      <c r="I44" s="129">
        <v>92</v>
      </c>
      <c r="J44" s="129">
        <v>0</v>
      </c>
      <c r="K44" s="129">
        <v>0</v>
      </c>
      <c r="L44" s="129">
        <v>550.95799999999997</v>
      </c>
      <c r="M44" s="129">
        <v>0</v>
      </c>
      <c r="N44" s="129">
        <v>1.5</v>
      </c>
      <c r="O44" s="129">
        <v>3188.2179999999998</v>
      </c>
      <c r="P44" s="129">
        <v>0</v>
      </c>
      <c r="Q44" s="129">
        <v>25.35</v>
      </c>
      <c r="R44" s="129">
        <v>153.32499999999999</v>
      </c>
      <c r="S44" s="129">
        <v>0</v>
      </c>
      <c r="T44" s="129">
        <v>0</v>
      </c>
      <c r="U44" s="129">
        <v>207.50200000000001</v>
      </c>
      <c r="V44" s="129">
        <v>0</v>
      </c>
      <c r="W44" s="129">
        <v>0</v>
      </c>
      <c r="X44" s="129">
        <v>2202.5880000000002</v>
      </c>
      <c r="Y44" s="129">
        <v>0</v>
      </c>
      <c r="Z44" s="129">
        <v>0</v>
      </c>
      <c r="AA44" s="129">
        <v>25662.156999999999</v>
      </c>
      <c r="AB44" s="129">
        <f t="shared" si="5"/>
        <v>0</v>
      </c>
      <c r="AC44" s="129">
        <f t="shared" si="6"/>
        <v>50883.14</v>
      </c>
    </row>
    <row r="45" spans="1:29" ht="39.950000000000003" customHeight="1">
      <c r="A45" s="64">
        <v>4</v>
      </c>
      <c r="B45" s="71" t="s">
        <v>125</v>
      </c>
      <c r="C45" s="129">
        <v>6641.53</v>
      </c>
      <c r="D45" s="129">
        <v>0</v>
      </c>
      <c r="E45" s="129">
        <v>5590.0622400000002</v>
      </c>
      <c r="F45" s="129">
        <v>10095.492</v>
      </c>
      <c r="G45" s="129">
        <v>0</v>
      </c>
      <c r="H45" s="129">
        <v>11550.638859999999</v>
      </c>
      <c r="I45" s="129">
        <v>36.4</v>
      </c>
      <c r="J45" s="129">
        <v>0</v>
      </c>
      <c r="K45" s="129">
        <v>0</v>
      </c>
      <c r="L45" s="129">
        <v>283.95299999999997</v>
      </c>
      <c r="M45" s="129">
        <v>0</v>
      </c>
      <c r="N45" s="129">
        <v>15.9558</v>
      </c>
      <c r="O45" s="129">
        <v>2619.1509999999998</v>
      </c>
      <c r="P45" s="129">
        <v>0</v>
      </c>
      <c r="Q45" s="129">
        <v>1462.3852099999999</v>
      </c>
      <c r="R45" s="129">
        <v>47.41</v>
      </c>
      <c r="S45" s="129">
        <v>0</v>
      </c>
      <c r="T45" s="129">
        <v>0</v>
      </c>
      <c r="U45" s="129">
        <v>77.02</v>
      </c>
      <c r="V45" s="129">
        <v>0</v>
      </c>
      <c r="W45" s="129">
        <v>0</v>
      </c>
      <c r="X45" s="129">
        <v>2026.6110000000001</v>
      </c>
      <c r="Y45" s="129">
        <v>0</v>
      </c>
      <c r="Z45" s="129">
        <v>0</v>
      </c>
      <c r="AA45" s="129">
        <v>21827.566999999999</v>
      </c>
      <c r="AB45" s="129">
        <f t="shared" si="5"/>
        <v>0</v>
      </c>
      <c r="AC45" s="129">
        <f t="shared" si="6"/>
        <v>18619.042109999999</v>
      </c>
    </row>
    <row r="46" spans="1:29" ht="39.950000000000003" customHeight="1">
      <c r="A46" s="64">
        <v>5</v>
      </c>
      <c r="B46" s="71" t="s">
        <v>124</v>
      </c>
      <c r="C46" s="129">
        <v>4698.2489999999998</v>
      </c>
      <c r="D46" s="129">
        <v>33</v>
      </c>
      <c r="E46" s="129">
        <v>653</v>
      </c>
      <c r="F46" s="129">
        <v>2150.7339999999999</v>
      </c>
      <c r="G46" s="129">
        <v>320</v>
      </c>
      <c r="H46" s="129">
        <v>1235</v>
      </c>
      <c r="I46" s="129">
        <v>17.2</v>
      </c>
      <c r="J46" s="129">
        <v>0</v>
      </c>
      <c r="K46" s="129">
        <v>0</v>
      </c>
      <c r="L46" s="129">
        <v>173.49299999999999</v>
      </c>
      <c r="M46" s="129">
        <v>0</v>
      </c>
      <c r="N46" s="129">
        <v>14</v>
      </c>
      <c r="O46" s="129">
        <v>2234.3429999999998</v>
      </c>
      <c r="P46" s="129">
        <v>320</v>
      </c>
      <c r="Q46" s="129">
        <v>578</v>
      </c>
      <c r="R46" s="129">
        <v>12.9</v>
      </c>
      <c r="S46" s="129">
        <v>0</v>
      </c>
      <c r="T46" s="129">
        <v>0</v>
      </c>
      <c r="U46" s="129">
        <v>49.823999999999998</v>
      </c>
      <c r="V46" s="129">
        <v>0</v>
      </c>
      <c r="W46" s="129">
        <v>0</v>
      </c>
      <c r="X46" s="129">
        <v>1999.528</v>
      </c>
      <c r="Y46" s="129">
        <v>0</v>
      </c>
      <c r="Z46" s="129">
        <v>0</v>
      </c>
      <c r="AA46" s="129">
        <v>11336.271000000001</v>
      </c>
      <c r="AB46" s="129">
        <f t="shared" si="5"/>
        <v>673</v>
      </c>
      <c r="AC46" s="129">
        <f t="shared" si="6"/>
        <v>2480</v>
      </c>
    </row>
    <row r="47" spans="1:29" ht="39.950000000000003" customHeight="1">
      <c r="A47" s="64">
        <v>6</v>
      </c>
      <c r="B47" s="71" t="s">
        <v>123</v>
      </c>
      <c r="C47" s="129">
        <v>69198.775999999998</v>
      </c>
      <c r="D47" s="129">
        <v>19098.531999999999</v>
      </c>
      <c r="E47" s="129">
        <v>81949.232000000004</v>
      </c>
      <c r="F47" s="129">
        <v>37032.983</v>
      </c>
      <c r="G47" s="129">
        <v>46382.62</v>
      </c>
      <c r="H47" s="129">
        <v>149741.22200000001</v>
      </c>
      <c r="I47" s="129">
        <v>798.6</v>
      </c>
      <c r="J47" s="129">
        <v>0</v>
      </c>
      <c r="K47" s="129">
        <v>0</v>
      </c>
      <c r="L47" s="129">
        <v>1961.0940000000001</v>
      </c>
      <c r="M47" s="129">
        <v>36.607999999999997</v>
      </c>
      <c r="N47" s="129">
        <v>249.43600000000001</v>
      </c>
      <c r="O47" s="129">
        <v>35806.29</v>
      </c>
      <c r="P47" s="129">
        <v>555.06100000000004</v>
      </c>
      <c r="Q47" s="129">
        <v>1854.82</v>
      </c>
      <c r="R47" s="129">
        <v>583.86699999999996</v>
      </c>
      <c r="S47" s="129">
        <v>0</v>
      </c>
      <c r="T47" s="129">
        <v>0</v>
      </c>
      <c r="U47" s="129">
        <v>849.27599999999995</v>
      </c>
      <c r="V47" s="129">
        <v>0</v>
      </c>
      <c r="W47" s="129">
        <v>0</v>
      </c>
      <c r="X47" s="129">
        <v>5506.9750000000004</v>
      </c>
      <c r="Y47" s="129">
        <v>203.15299999999999</v>
      </c>
      <c r="Z47" s="129">
        <v>597.78200000000004</v>
      </c>
      <c r="AA47" s="129">
        <v>151737.861</v>
      </c>
      <c r="AB47" s="129">
        <f t="shared" si="5"/>
        <v>66275.974000000002</v>
      </c>
      <c r="AC47" s="129">
        <f t="shared" si="6"/>
        <v>234392.49200000003</v>
      </c>
    </row>
    <row r="48" spans="1:29" ht="39.950000000000003" customHeight="1">
      <c r="A48" s="64">
        <v>7</v>
      </c>
      <c r="B48" s="71" t="s">
        <v>122</v>
      </c>
      <c r="C48" s="129">
        <v>2189.5859999999998</v>
      </c>
      <c r="D48" s="129">
        <v>1044</v>
      </c>
      <c r="E48" s="129">
        <v>14366</v>
      </c>
      <c r="F48" s="129">
        <v>3355.3380000000002</v>
      </c>
      <c r="G48" s="129">
        <v>729</v>
      </c>
      <c r="H48" s="129">
        <v>3361</v>
      </c>
      <c r="I48" s="129">
        <v>20.399999999999999</v>
      </c>
      <c r="J48" s="129">
        <v>0</v>
      </c>
      <c r="K48" s="129">
        <v>0</v>
      </c>
      <c r="L48" s="129">
        <v>682.43700000000001</v>
      </c>
      <c r="M48" s="129">
        <v>39</v>
      </c>
      <c r="N48" s="129">
        <v>119</v>
      </c>
      <c r="O48" s="129">
        <v>1090.53</v>
      </c>
      <c r="P48" s="129">
        <v>669</v>
      </c>
      <c r="Q48" s="129">
        <v>2298</v>
      </c>
      <c r="R48" s="129">
        <v>41.667000000000002</v>
      </c>
      <c r="S48" s="129">
        <v>0</v>
      </c>
      <c r="T48" s="129">
        <v>0</v>
      </c>
      <c r="U48" s="129">
        <v>49.253999999999998</v>
      </c>
      <c r="V48" s="129">
        <v>0</v>
      </c>
      <c r="W48" s="129">
        <v>0</v>
      </c>
      <c r="X48" s="129">
        <v>833.56399999999996</v>
      </c>
      <c r="Y48" s="129">
        <v>148</v>
      </c>
      <c r="Z48" s="129">
        <v>7465</v>
      </c>
      <c r="AA48" s="129">
        <v>8262.7759999999998</v>
      </c>
      <c r="AB48" s="129">
        <f t="shared" si="5"/>
        <v>2629</v>
      </c>
      <c r="AC48" s="129">
        <f t="shared" si="6"/>
        <v>27609</v>
      </c>
    </row>
    <row r="49" spans="1:29" ht="39.950000000000003" customHeight="1">
      <c r="A49" s="64">
        <v>8</v>
      </c>
      <c r="B49" s="71" t="s">
        <v>121</v>
      </c>
      <c r="C49" s="129">
        <v>17919.008999999998</v>
      </c>
      <c r="D49" s="129">
        <v>1351</v>
      </c>
      <c r="E49" s="129">
        <v>5760.56</v>
      </c>
      <c r="F49" s="129">
        <v>22660.116000000002</v>
      </c>
      <c r="G49" s="129">
        <v>15218</v>
      </c>
      <c r="H49" s="129">
        <v>20543</v>
      </c>
      <c r="I49" s="129">
        <v>396</v>
      </c>
      <c r="J49" s="129">
        <v>0</v>
      </c>
      <c r="K49" s="129">
        <v>0</v>
      </c>
      <c r="L49" s="129">
        <v>1259.2280000000001</v>
      </c>
      <c r="M49" s="129">
        <v>13.31</v>
      </c>
      <c r="N49" s="129">
        <v>137.55000000000001</v>
      </c>
      <c r="O49" s="129">
        <v>4167.7489999999998</v>
      </c>
      <c r="P49" s="129">
        <v>1844</v>
      </c>
      <c r="Q49" s="129">
        <v>3365.08</v>
      </c>
      <c r="R49" s="129">
        <v>305.06700000000001</v>
      </c>
      <c r="S49" s="129">
        <v>0</v>
      </c>
      <c r="T49" s="129">
        <v>0</v>
      </c>
      <c r="U49" s="129">
        <v>426.79899999999998</v>
      </c>
      <c r="V49" s="129">
        <v>0</v>
      </c>
      <c r="W49" s="129">
        <v>0</v>
      </c>
      <c r="X49" s="129">
        <v>3502.1439999999998</v>
      </c>
      <c r="Y49" s="129">
        <v>4317</v>
      </c>
      <c r="Z49" s="129">
        <v>4332.3100000000004</v>
      </c>
      <c r="AA49" s="129">
        <v>50636.112000000001</v>
      </c>
      <c r="AB49" s="129">
        <f t="shared" si="5"/>
        <v>22743.31</v>
      </c>
      <c r="AC49" s="129">
        <f t="shared" si="6"/>
        <v>34138.5</v>
      </c>
    </row>
    <row r="50" spans="1:29" ht="39.950000000000003" customHeight="1">
      <c r="A50" s="64">
        <v>9</v>
      </c>
      <c r="B50" s="71" t="s">
        <v>120</v>
      </c>
      <c r="C50" s="129">
        <v>17633.297999999999</v>
      </c>
      <c r="D50" s="129">
        <v>0</v>
      </c>
      <c r="E50" s="129">
        <v>9718.9599999999991</v>
      </c>
      <c r="F50" s="129">
        <v>7529.1989999999996</v>
      </c>
      <c r="G50" s="129">
        <v>0</v>
      </c>
      <c r="H50" s="129">
        <v>52831.07</v>
      </c>
      <c r="I50" s="129">
        <v>489.45</v>
      </c>
      <c r="J50" s="129">
        <v>0</v>
      </c>
      <c r="K50" s="129">
        <v>124.76</v>
      </c>
      <c r="L50" s="129">
        <v>322.49299999999999</v>
      </c>
      <c r="M50" s="129">
        <v>0</v>
      </c>
      <c r="N50" s="129">
        <v>116.54</v>
      </c>
      <c r="O50" s="129">
        <v>911.14800000000002</v>
      </c>
      <c r="P50" s="129">
        <v>0</v>
      </c>
      <c r="Q50" s="129">
        <v>1627.42</v>
      </c>
      <c r="R50" s="129">
        <v>96.66</v>
      </c>
      <c r="S50" s="129">
        <v>0</v>
      </c>
      <c r="T50" s="129">
        <v>0</v>
      </c>
      <c r="U50" s="129">
        <v>158.85400000000001</v>
      </c>
      <c r="V50" s="129">
        <v>0</v>
      </c>
      <c r="W50" s="129">
        <v>0</v>
      </c>
      <c r="X50" s="129">
        <v>4369.4040000000005</v>
      </c>
      <c r="Y50" s="129">
        <v>0</v>
      </c>
      <c r="Z50" s="129">
        <v>22470.22</v>
      </c>
      <c r="AA50" s="129">
        <v>31510.506000000001</v>
      </c>
      <c r="AB50" s="129">
        <f t="shared" si="5"/>
        <v>0</v>
      </c>
      <c r="AC50" s="129">
        <f t="shared" si="6"/>
        <v>86888.97</v>
      </c>
    </row>
    <row r="51" spans="1:29" ht="39.950000000000003" customHeight="1">
      <c r="A51" s="64">
        <v>10</v>
      </c>
      <c r="B51" s="71" t="s">
        <v>119</v>
      </c>
      <c r="C51" s="129">
        <v>9844.9699999999993</v>
      </c>
      <c r="D51" s="129">
        <v>22087.057356700501</v>
      </c>
      <c r="E51" s="129">
        <v>61713.944442500397</v>
      </c>
      <c r="F51" s="129">
        <v>24879.53</v>
      </c>
      <c r="G51" s="129">
        <v>18952.747019999999</v>
      </c>
      <c r="H51" s="129">
        <v>55525.630657000002</v>
      </c>
      <c r="I51" s="129">
        <v>0</v>
      </c>
      <c r="J51" s="129">
        <v>0</v>
      </c>
      <c r="K51" s="129">
        <v>0</v>
      </c>
      <c r="L51" s="129">
        <v>131.63</v>
      </c>
      <c r="M51" s="129">
        <v>7.56</v>
      </c>
      <c r="N51" s="129">
        <v>28.273</v>
      </c>
      <c r="O51" s="129">
        <v>597.24</v>
      </c>
      <c r="P51" s="129">
        <v>40.31</v>
      </c>
      <c r="Q51" s="129">
        <v>226.23500000000001</v>
      </c>
      <c r="R51" s="129">
        <v>372.41</v>
      </c>
      <c r="S51" s="129">
        <v>0</v>
      </c>
      <c r="T51" s="129">
        <v>0</v>
      </c>
      <c r="U51" s="129">
        <v>629.88</v>
      </c>
      <c r="V51" s="129">
        <v>0</v>
      </c>
      <c r="W51" s="129">
        <v>0</v>
      </c>
      <c r="X51" s="129">
        <v>4112.41</v>
      </c>
      <c r="Y51" s="129">
        <v>617.15000000000396</v>
      </c>
      <c r="Z51" s="129">
        <v>1188.8779999999999</v>
      </c>
      <c r="AA51" s="129">
        <v>40568.07</v>
      </c>
      <c r="AB51" s="129">
        <f t="shared" si="5"/>
        <v>41704.824376700497</v>
      </c>
      <c r="AC51" s="129">
        <f t="shared" si="6"/>
        <v>118682.96109950039</v>
      </c>
    </row>
    <row r="52" spans="1:29" ht="39.950000000000003" customHeight="1">
      <c r="A52" s="64">
        <v>11</v>
      </c>
      <c r="B52" s="71" t="s">
        <v>118</v>
      </c>
      <c r="C52" s="129">
        <v>26180.776542632098</v>
      </c>
      <c r="D52" s="129">
        <v>15491</v>
      </c>
      <c r="E52" s="129">
        <v>29695</v>
      </c>
      <c r="F52" s="129">
        <v>16808.023662337699</v>
      </c>
      <c r="G52" s="129">
        <v>27076</v>
      </c>
      <c r="H52" s="129">
        <v>48533</v>
      </c>
      <c r="I52" s="129">
        <v>137.19999999999999</v>
      </c>
      <c r="J52" s="129">
        <v>0</v>
      </c>
      <c r="K52" s="129">
        <v>1840</v>
      </c>
      <c r="L52" s="129">
        <v>2555.5476363636399</v>
      </c>
      <c r="M52" s="129">
        <v>6</v>
      </c>
      <c r="N52" s="129">
        <v>101</v>
      </c>
      <c r="O52" s="129">
        <v>5280.02171428571</v>
      </c>
      <c r="P52" s="129">
        <v>583</v>
      </c>
      <c r="Q52" s="129">
        <v>2037</v>
      </c>
      <c r="R52" s="129">
        <v>347.28595522388099</v>
      </c>
      <c r="S52" s="129">
        <v>0</v>
      </c>
      <c r="T52" s="129">
        <v>37</v>
      </c>
      <c r="U52" s="129">
        <v>500.708714285714</v>
      </c>
      <c r="V52" s="129">
        <v>0</v>
      </c>
      <c r="W52" s="129">
        <v>0</v>
      </c>
      <c r="X52" s="129">
        <v>1629.3925194805199</v>
      </c>
      <c r="Y52" s="129">
        <v>0</v>
      </c>
      <c r="Z52" s="129">
        <v>25307</v>
      </c>
      <c r="AA52" s="129">
        <v>53438.956744609197</v>
      </c>
      <c r="AB52" s="129">
        <f t="shared" si="5"/>
        <v>43156</v>
      </c>
      <c r="AC52" s="129">
        <f t="shared" si="6"/>
        <v>107550</v>
      </c>
    </row>
    <row r="53" spans="1:29" ht="39.950000000000003" customHeight="1">
      <c r="A53" s="64">
        <v>12</v>
      </c>
      <c r="B53" s="71" t="s">
        <v>117</v>
      </c>
      <c r="C53" s="129">
        <v>4617.1769999999997</v>
      </c>
      <c r="D53" s="129">
        <v>1441.76</v>
      </c>
      <c r="E53" s="129">
        <v>4348.2700000000004</v>
      </c>
      <c r="F53" s="129">
        <v>8040.4459999999999</v>
      </c>
      <c r="G53" s="129">
        <v>3649.77</v>
      </c>
      <c r="H53" s="129">
        <v>18987.41</v>
      </c>
      <c r="I53" s="129">
        <v>0</v>
      </c>
      <c r="J53" s="129">
        <v>0</v>
      </c>
      <c r="K53" s="129">
        <v>0</v>
      </c>
      <c r="L53" s="129">
        <v>575.71299999999997</v>
      </c>
      <c r="M53" s="129">
        <v>1.93</v>
      </c>
      <c r="N53" s="129">
        <v>11.92</v>
      </c>
      <c r="O53" s="129">
        <v>2627.9140000000002</v>
      </c>
      <c r="P53" s="129">
        <v>323.60000000000002</v>
      </c>
      <c r="Q53" s="129">
        <v>986.68</v>
      </c>
      <c r="R53" s="129">
        <v>51.366999999999997</v>
      </c>
      <c r="S53" s="129">
        <v>0</v>
      </c>
      <c r="T53" s="129">
        <v>0</v>
      </c>
      <c r="U53" s="129">
        <v>47.308999999999997</v>
      </c>
      <c r="V53" s="129">
        <v>0</v>
      </c>
      <c r="W53" s="129">
        <v>0</v>
      </c>
      <c r="X53" s="129">
        <v>1350.2460000000001</v>
      </c>
      <c r="Y53" s="129">
        <v>0</v>
      </c>
      <c r="Z53" s="129">
        <v>2.13</v>
      </c>
      <c r="AA53" s="129">
        <v>17310.171999999999</v>
      </c>
      <c r="AB53" s="129">
        <f t="shared" si="5"/>
        <v>5417.06</v>
      </c>
      <c r="AC53" s="129">
        <f t="shared" si="6"/>
        <v>24336.41</v>
      </c>
    </row>
    <row r="54" spans="1:29" ht="39.950000000000003" customHeight="1">
      <c r="A54" s="64">
        <v>13</v>
      </c>
      <c r="B54" s="71" t="s">
        <v>116</v>
      </c>
      <c r="C54" s="129">
        <v>1010.95</v>
      </c>
      <c r="D54" s="129">
        <v>10337.311972199999</v>
      </c>
      <c r="E54" s="129">
        <v>85493.492936399998</v>
      </c>
      <c r="F54" s="129">
        <v>12835.92</v>
      </c>
      <c r="G54" s="129">
        <v>67455.920177599997</v>
      </c>
      <c r="H54" s="129">
        <v>181699.5785148</v>
      </c>
      <c r="I54" s="129">
        <v>34</v>
      </c>
      <c r="J54" s="129">
        <v>0</v>
      </c>
      <c r="K54" s="129">
        <v>0</v>
      </c>
      <c r="L54" s="129">
        <v>735.67</v>
      </c>
      <c r="M54" s="129">
        <v>0</v>
      </c>
      <c r="N54" s="129">
        <v>0</v>
      </c>
      <c r="O54" s="129">
        <v>895.76</v>
      </c>
      <c r="P54" s="129">
        <v>0</v>
      </c>
      <c r="Q54" s="129">
        <v>0</v>
      </c>
      <c r="R54" s="129">
        <v>37.590000000000003</v>
      </c>
      <c r="S54" s="129">
        <v>0</v>
      </c>
      <c r="T54" s="129">
        <v>0</v>
      </c>
      <c r="U54" s="129">
        <v>66.41</v>
      </c>
      <c r="V54" s="129">
        <v>0</v>
      </c>
      <c r="W54" s="129">
        <v>0</v>
      </c>
      <c r="X54" s="129">
        <v>988.5</v>
      </c>
      <c r="Y54" s="129">
        <v>0</v>
      </c>
      <c r="Z54" s="129">
        <v>0</v>
      </c>
      <c r="AA54" s="129">
        <v>16604.8</v>
      </c>
      <c r="AB54" s="129">
        <f t="shared" si="5"/>
        <v>77793.232149799995</v>
      </c>
      <c r="AC54" s="129">
        <f t="shared" si="6"/>
        <v>267193.0714512</v>
      </c>
    </row>
    <row r="55" spans="1:29" ht="39.950000000000003" customHeight="1">
      <c r="A55" s="64">
        <v>14</v>
      </c>
      <c r="B55" s="70" t="s">
        <v>115</v>
      </c>
      <c r="C55" s="129">
        <v>112829.035</v>
      </c>
      <c r="D55" s="129">
        <v>63996.469442778201</v>
      </c>
      <c r="E55" s="129">
        <v>250528.276637106</v>
      </c>
      <c r="F55" s="129">
        <v>120550.761</v>
      </c>
      <c r="G55" s="129">
        <v>99738.994801847497</v>
      </c>
      <c r="H55" s="129">
        <v>269883.00736239803</v>
      </c>
      <c r="I55" s="129">
        <v>5947.97</v>
      </c>
      <c r="J55" s="129">
        <v>0</v>
      </c>
      <c r="K55" s="129">
        <v>0</v>
      </c>
      <c r="L55" s="129">
        <v>3226.9850000000001</v>
      </c>
      <c r="M55" s="129">
        <v>3.5426600000000001</v>
      </c>
      <c r="N55" s="129">
        <v>31.780100000000001</v>
      </c>
      <c r="O55" s="129">
        <v>16264.049000000001</v>
      </c>
      <c r="P55" s="129">
        <v>32583.519319999999</v>
      </c>
      <c r="Q55" s="129">
        <v>48979.637580000002</v>
      </c>
      <c r="R55" s="129">
        <v>743.98699999999997</v>
      </c>
      <c r="S55" s="129">
        <v>0</v>
      </c>
      <c r="T55" s="129">
        <v>0</v>
      </c>
      <c r="U55" s="129">
        <v>810.93100000000004</v>
      </c>
      <c r="V55" s="129">
        <v>0</v>
      </c>
      <c r="W55" s="129">
        <v>0</v>
      </c>
      <c r="X55" s="129">
        <v>8663.84</v>
      </c>
      <c r="Y55" s="129">
        <v>47.293999999999997</v>
      </c>
      <c r="Z55" s="129">
        <v>283.08510000000001</v>
      </c>
      <c r="AA55" s="129">
        <v>269037.55800000002</v>
      </c>
      <c r="AB55" s="129">
        <f t="shared" si="5"/>
        <v>196369.8202246257</v>
      </c>
      <c r="AC55" s="129">
        <f t="shared" si="6"/>
        <v>569705.78677950404</v>
      </c>
    </row>
    <row r="56" spans="1:29" ht="39.950000000000003" customHeight="1">
      <c r="A56" s="64">
        <v>15</v>
      </c>
      <c r="B56" s="70" t="s">
        <v>114</v>
      </c>
      <c r="C56" s="129">
        <v>144737.48800000001</v>
      </c>
      <c r="D56" s="129">
        <v>43681.459046000004</v>
      </c>
      <c r="E56" s="129">
        <v>176114.143656</v>
      </c>
      <c r="F56" s="129">
        <v>68892.466</v>
      </c>
      <c r="G56" s="129">
        <v>40667.193195196996</v>
      </c>
      <c r="H56" s="129">
        <v>138084.48647889899</v>
      </c>
      <c r="I56" s="129">
        <v>4065</v>
      </c>
      <c r="J56" s="129">
        <v>0</v>
      </c>
      <c r="K56" s="129">
        <v>0</v>
      </c>
      <c r="L56" s="129">
        <v>2342.0509999999999</v>
      </c>
      <c r="M56" s="129">
        <v>705.83567000000005</v>
      </c>
      <c r="N56" s="129">
        <v>4972.3719000000001</v>
      </c>
      <c r="O56" s="129">
        <v>15058.583000000001</v>
      </c>
      <c r="P56" s="129">
        <v>5346</v>
      </c>
      <c r="Q56" s="129">
        <v>20280.592949999998</v>
      </c>
      <c r="R56" s="129">
        <v>750.01499999999999</v>
      </c>
      <c r="S56" s="129">
        <v>0</v>
      </c>
      <c r="T56" s="129">
        <v>0</v>
      </c>
      <c r="U56" s="129">
        <v>1053.6880000000001</v>
      </c>
      <c r="V56" s="129">
        <v>0</v>
      </c>
      <c r="W56" s="129">
        <v>0</v>
      </c>
      <c r="X56" s="129">
        <v>18762.719000000001</v>
      </c>
      <c r="Y56" s="129">
        <v>4.6399999999999997</v>
      </c>
      <c r="Z56" s="129">
        <v>11746.698</v>
      </c>
      <c r="AA56" s="129">
        <v>255662.01</v>
      </c>
      <c r="AB56" s="129">
        <f t="shared" si="5"/>
        <v>90405.127911197007</v>
      </c>
      <c r="AC56" s="129">
        <f t="shared" si="6"/>
        <v>351198.29298489902</v>
      </c>
    </row>
    <row r="57" spans="1:29" ht="39.950000000000003" customHeight="1">
      <c r="A57" s="64">
        <v>16</v>
      </c>
      <c r="B57" s="70" t="s">
        <v>28</v>
      </c>
      <c r="C57" s="129">
        <v>126992.942</v>
      </c>
      <c r="D57" s="129">
        <v>71595.687037299998</v>
      </c>
      <c r="E57" s="129">
        <v>263610.04650240002</v>
      </c>
      <c r="F57" s="129">
        <v>132004.166</v>
      </c>
      <c r="G57" s="129">
        <v>119570.4624605</v>
      </c>
      <c r="H57" s="129">
        <v>499548.68257379998</v>
      </c>
      <c r="I57" s="129">
        <v>6006.63</v>
      </c>
      <c r="J57" s="129">
        <v>0</v>
      </c>
      <c r="K57" s="129">
        <v>4506.1870781999996</v>
      </c>
      <c r="L57" s="129">
        <v>1884.348</v>
      </c>
      <c r="M57" s="129">
        <v>19.425000000000001</v>
      </c>
      <c r="N57" s="129">
        <v>218.47620000000001</v>
      </c>
      <c r="O57" s="129">
        <v>10548.055</v>
      </c>
      <c r="P57" s="129">
        <v>1057.29736</v>
      </c>
      <c r="Q57" s="129">
        <v>7210.03863</v>
      </c>
      <c r="R57" s="129">
        <v>1158.0350000000001</v>
      </c>
      <c r="S57" s="129">
        <v>0</v>
      </c>
      <c r="T57" s="129">
        <v>0</v>
      </c>
      <c r="U57" s="129">
        <v>1258.51</v>
      </c>
      <c r="V57" s="129">
        <v>0</v>
      </c>
      <c r="W57" s="129">
        <v>0</v>
      </c>
      <c r="X57" s="129">
        <v>10361.145</v>
      </c>
      <c r="Y57" s="129">
        <v>1407.2055</v>
      </c>
      <c r="Z57" s="129">
        <v>6274.5495000000001</v>
      </c>
      <c r="AA57" s="129">
        <v>290213.83100000001</v>
      </c>
      <c r="AB57" s="129">
        <f t="shared" si="5"/>
        <v>193650.07735779998</v>
      </c>
      <c r="AC57" s="129">
        <f t="shared" si="6"/>
        <v>781367.98048439994</v>
      </c>
    </row>
    <row r="58" spans="1:29" ht="39.950000000000003" customHeight="1">
      <c r="A58" s="64">
        <v>17</v>
      </c>
      <c r="B58" s="70" t="s">
        <v>113</v>
      </c>
      <c r="C58" s="129">
        <v>3671.4845426320599</v>
      </c>
      <c r="D58" s="129">
        <v>53021</v>
      </c>
      <c r="E58" s="129">
        <v>103888.08815</v>
      </c>
      <c r="F58" s="129">
        <v>16923.4577792208</v>
      </c>
      <c r="G58" s="129">
        <v>46482</v>
      </c>
      <c r="H58" s="129">
        <v>106472.555024</v>
      </c>
      <c r="I58" s="129">
        <v>273.2</v>
      </c>
      <c r="J58" s="129">
        <v>0</v>
      </c>
      <c r="K58" s="129">
        <v>0</v>
      </c>
      <c r="L58" s="129">
        <v>965.24699999999996</v>
      </c>
      <c r="M58" s="129">
        <v>0</v>
      </c>
      <c r="N58" s="129">
        <v>0</v>
      </c>
      <c r="O58" s="129">
        <v>3232.3647142857099</v>
      </c>
      <c r="P58" s="129">
        <v>624</v>
      </c>
      <c r="Q58" s="129">
        <v>2489.0100000000002</v>
      </c>
      <c r="R58" s="129">
        <v>686.03595522388105</v>
      </c>
      <c r="S58" s="129">
        <v>500</v>
      </c>
      <c r="T58" s="129">
        <v>500</v>
      </c>
      <c r="U58" s="129">
        <v>614.68171428571395</v>
      </c>
      <c r="V58" s="129">
        <v>400</v>
      </c>
      <c r="W58" s="129">
        <v>400</v>
      </c>
      <c r="X58" s="129">
        <v>6443.6115194805197</v>
      </c>
      <c r="Y58" s="129">
        <v>90</v>
      </c>
      <c r="Z58" s="129">
        <v>547.59</v>
      </c>
      <c r="AA58" s="129">
        <v>32810.083225128699</v>
      </c>
      <c r="AB58" s="129">
        <f t="shared" si="5"/>
        <v>101117</v>
      </c>
      <c r="AC58" s="129">
        <f t="shared" si="6"/>
        <v>214297.243174</v>
      </c>
    </row>
    <row r="59" spans="1:29" ht="39.950000000000003" customHeight="1">
      <c r="A59" s="61"/>
      <c r="B59" s="66" t="s">
        <v>63</v>
      </c>
      <c r="C59" s="129">
        <f t="shared" ref="C59:AC59" si="7">SUM(C42:C58)</f>
        <v>836020.86062789639</v>
      </c>
      <c r="D59" s="129">
        <f t="shared" si="7"/>
        <v>411352.56322744593</v>
      </c>
      <c r="E59" s="129">
        <f t="shared" si="7"/>
        <v>1428177.44401975</v>
      </c>
      <c r="F59" s="129">
        <f t="shared" si="7"/>
        <v>622119.1241038962</v>
      </c>
      <c r="G59" s="129">
        <f t="shared" si="7"/>
        <v>586390.37024258077</v>
      </c>
      <c r="H59" s="129">
        <f t="shared" si="7"/>
        <v>1876329.145946952</v>
      </c>
      <c r="I59" s="129">
        <f t="shared" si="7"/>
        <v>24635.120000000003</v>
      </c>
      <c r="J59" s="129">
        <f t="shared" si="7"/>
        <v>0</v>
      </c>
      <c r="K59" s="129">
        <f t="shared" si="7"/>
        <v>6470.9470781999999</v>
      </c>
      <c r="L59" s="129">
        <f t="shared" si="7"/>
        <v>32399.595272727278</v>
      </c>
      <c r="M59" s="129">
        <f t="shared" si="7"/>
        <v>1613.3031299999998</v>
      </c>
      <c r="N59" s="129">
        <f t="shared" si="7"/>
        <v>9801.7965702999991</v>
      </c>
      <c r="O59" s="129">
        <f t="shared" si="7"/>
        <v>168652.37114285713</v>
      </c>
      <c r="P59" s="129">
        <f t="shared" si="7"/>
        <v>51360.897239999998</v>
      </c>
      <c r="Q59" s="129">
        <f t="shared" si="7"/>
        <v>118427.08329959998</v>
      </c>
      <c r="R59" s="129">
        <f t="shared" si="7"/>
        <v>10450.975865671642</v>
      </c>
      <c r="S59" s="129">
        <f t="shared" si="7"/>
        <v>537</v>
      </c>
      <c r="T59" s="129">
        <f t="shared" si="7"/>
        <v>722.05099999999993</v>
      </c>
      <c r="U59" s="129">
        <f t="shared" si="7"/>
        <v>14243.004142857144</v>
      </c>
      <c r="V59" s="129">
        <f t="shared" si="7"/>
        <v>1777.68</v>
      </c>
      <c r="W59" s="129">
        <f t="shared" si="7"/>
        <v>2220.2799999999997</v>
      </c>
      <c r="X59" s="129">
        <f t="shared" si="7"/>
        <v>132590.27255844156</v>
      </c>
      <c r="Y59" s="129">
        <f t="shared" si="7"/>
        <v>8080.3637300000046</v>
      </c>
      <c r="Z59" s="129">
        <f t="shared" si="7"/>
        <v>86569.517127799991</v>
      </c>
      <c r="AA59" s="129">
        <f t="shared" si="7"/>
        <v>1841111.3237143469</v>
      </c>
      <c r="AB59" s="129">
        <f t="shared" si="7"/>
        <v>1061112.1775700266</v>
      </c>
      <c r="AC59" s="129">
        <f t="shared" si="7"/>
        <v>3528718.2650426021</v>
      </c>
    </row>
    <row r="60" spans="1:29" ht="21" customHeight="1">
      <c r="A60" s="61" t="s">
        <v>62</v>
      </c>
      <c r="B60" s="66" t="s">
        <v>61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</row>
    <row r="61" spans="1:29" ht="39.950000000000003" customHeight="1">
      <c r="A61" s="61">
        <v>1</v>
      </c>
      <c r="B61" s="66" t="s">
        <v>112</v>
      </c>
      <c r="C61" s="129">
        <v>273992.58</v>
      </c>
      <c r="D61" s="129">
        <v>50090</v>
      </c>
      <c r="E61" s="129">
        <v>207340</v>
      </c>
      <c r="F61" s="129">
        <v>38137.79</v>
      </c>
      <c r="G61" s="129">
        <v>1200</v>
      </c>
      <c r="H61" s="129">
        <v>60907</v>
      </c>
      <c r="I61" s="129">
        <v>857.2</v>
      </c>
      <c r="J61" s="129">
        <v>0</v>
      </c>
      <c r="K61" s="129">
        <v>0</v>
      </c>
      <c r="L61" s="129">
        <v>5755.69</v>
      </c>
      <c r="M61" s="129">
        <v>84</v>
      </c>
      <c r="N61" s="129">
        <v>958</v>
      </c>
      <c r="O61" s="129">
        <v>32817.22</v>
      </c>
      <c r="P61" s="129">
        <v>1506</v>
      </c>
      <c r="Q61" s="129">
        <v>6975</v>
      </c>
      <c r="R61" s="129">
        <v>642.9</v>
      </c>
      <c r="S61" s="129">
        <v>0</v>
      </c>
      <c r="T61" s="129">
        <v>0</v>
      </c>
      <c r="U61" s="129">
        <v>1656.41</v>
      </c>
      <c r="V61" s="129">
        <v>6</v>
      </c>
      <c r="W61" s="129">
        <v>15</v>
      </c>
      <c r="X61" s="129">
        <v>47636.88</v>
      </c>
      <c r="Y61" s="129">
        <v>19127</v>
      </c>
      <c r="Z61" s="129">
        <v>22138</v>
      </c>
      <c r="AA61" s="129">
        <v>401496.67</v>
      </c>
      <c r="AB61" s="129">
        <f t="shared" ref="AB61:AC63" si="8">SUM(D61+G61+J61+M61+P61+S61+V61+Y61)</f>
        <v>72013</v>
      </c>
      <c r="AC61" s="129">
        <f t="shared" si="8"/>
        <v>298333</v>
      </c>
    </row>
    <row r="62" spans="1:29" ht="39.950000000000003" customHeight="1">
      <c r="A62" s="64">
        <v>2</v>
      </c>
      <c r="B62" s="63" t="s">
        <v>111</v>
      </c>
      <c r="C62" s="129">
        <v>766373.92</v>
      </c>
      <c r="D62" s="129">
        <v>182391</v>
      </c>
      <c r="E62" s="129">
        <v>460027</v>
      </c>
      <c r="F62" s="129">
        <v>77790.649999999994</v>
      </c>
      <c r="G62" s="129">
        <v>55154</v>
      </c>
      <c r="H62" s="129">
        <v>83922</v>
      </c>
      <c r="I62" s="129">
        <v>3440.1</v>
      </c>
      <c r="J62" s="129">
        <v>0</v>
      </c>
      <c r="K62" s="129">
        <v>0</v>
      </c>
      <c r="L62" s="129">
        <v>21778.77</v>
      </c>
      <c r="M62" s="129">
        <v>464</v>
      </c>
      <c r="N62" s="129">
        <v>3003</v>
      </c>
      <c r="O62" s="129">
        <v>63630.11</v>
      </c>
      <c r="P62" s="129">
        <v>4931</v>
      </c>
      <c r="Q62" s="129">
        <v>15019</v>
      </c>
      <c r="R62" s="129">
        <v>8482.9599999999991</v>
      </c>
      <c r="S62" s="129">
        <v>112</v>
      </c>
      <c r="T62" s="129">
        <v>355</v>
      </c>
      <c r="U62" s="129">
        <v>6554.86</v>
      </c>
      <c r="V62" s="129">
        <v>20</v>
      </c>
      <c r="W62" s="129">
        <v>80</v>
      </c>
      <c r="X62" s="129">
        <v>40150.949999999997</v>
      </c>
      <c r="Y62" s="129">
        <v>13745</v>
      </c>
      <c r="Z62" s="129">
        <v>42162</v>
      </c>
      <c r="AA62" s="129">
        <v>988202.32</v>
      </c>
      <c r="AB62" s="129">
        <f t="shared" si="8"/>
        <v>256817</v>
      </c>
      <c r="AC62" s="129">
        <f t="shared" si="8"/>
        <v>604568</v>
      </c>
    </row>
    <row r="63" spans="1:29" ht="39.950000000000003" customHeight="1">
      <c r="A63" s="64">
        <v>3</v>
      </c>
      <c r="B63" s="63" t="s">
        <v>110</v>
      </c>
      <c r="C63" s="129">
        <v>474715.25400000002</v>
      </c>
      <c r="D63" s="129">
        <v>58151.45</v>
      </c>
      <c r="E63" s="129">
        <v>320728.75</v>
      </c>
      <c r="F63" s="129">
        <v>101652.27800000001</v>
      </c>
      <c r="G63" s="129">
        <v>27086.61</v>
      </c>
      <c r="H63" s="129">
        <v>88296.69</v>
      </c>
      <c r="I63" s="129">
        <v>237.59</v>
      </c>
      <c r="J63" s="129">
        <v>0</v>
      </c>
      <c r="K63" s="129">
        <v>0</v>
      </c>
      <c r="L63" s="129">
        <v>11606.545</v>
      </c>
      <c r="M63" s="129">
        <v>394.6</v>
      </c>
      <c r="N63" s="129">
        <v>3390.05</v>
      </c>
      <c r="O63" s="129">
        <v>25619.829000000002</v>
      </c>
      <c r="P63" s="129">
        <v>3395.62</v>
      </c>
      <c r="Q63" s="129">
        <v>11089.94</v>
      </c>
      <c r="R63" s="129">
        <v>4620.0050000000001</v>
      </c>
      <c r="S63" s="129">
        <v>0</v>
      </c>
      <c r="T63" s="129">
        <v>0</v>
      </c>
      <c r="U63" s="129">
        <v>5901.8739999999998</v>
      </c>
      <c r="V63" s="129">
        <v>22.56</v>
      </c>
      <c r="W63" s="129">
        <v>87.9</v>
      </c>
      <c r="X63" s="129">
        <v>35986.978000000003</v>
      </c>
      <c r="Y63" s="129">
        <v>0</v>
      </c>
      <c r="Z63" s="129">
        <v>22009.37</v>
      </c>
      <c r="AA63" s="129">
        <v>660340.353</v>
      </c>
      <c r="AB63" s="129">
        <f t="shared" si="8"/>
        <v>89050.84</v>
      </c>
      <c r="AC63" s="129">
        <f t="shared" si="8"/>
        <v>445602.7</v>
      </c>
    </row>
    <row r="64" spans="1:29" ht="39.950000000000003" customHeight="1">
      <c r="A64" s="61"/>
      <c r="B64" s="66" t="s">
        <v>60</v>
      </c>
      <c r="C64" s="129">
        <f t="shared" ref="C64:AC64" si="9">SUM(C61:C63)</f>
        <v>1515081.754</v>
      </c>
      <c r="D64" s="129">
        <f t="shared" si="9"/>
        <v>290632.45</v>
      </c>
      <c r="E64" s="129">
        <f t="shared" si="9"/>
        <v>988095.75</v>
      </c>
      <c r="F64" s="129">
        <f t="shared" si="9"/>
        <v>217580.71799999999</v>
      </c>
      <c r="G64" s="129">
        <f t="shared" si="9"/>
        <v>83440.61</v>
      </c>
      <c r="H64" s="129">
        <f t="shared" si="9"/>
        <v>233125.69</v>
      </c>
      <c r="I64" s="129">
        <f t="shared" si="9"/>
        <v>4534.8900000000003</v>
      </c>
      <c r="J64" s="129">
        <f t="shared" si="9"/>
        <v>0</v>
      </c>
      <c r="K64" s="129">
        <f t="shared" si="9"/>
        <v>0</v>
      </c>
      <c r="L64" s="129">
        <f t="shared" si="9"/>
        <v>39141.004999999997</v>
      </c>
      <c r="M64" s="129">
        <f t="shared" si="9"/>
        <v>942.6</v>
      </c>
      <c r="N64" s="129">
        <f t="shared" si="9"/>
        <v>7351.05</v>
      </c>
      <c r="O64" s="129">
        <f t="shared" si="9"/>
        <v>122067.159</v>
      </c>
      <c r="P64" s="129">
        <f t="shared" si="9"/>
        <v>9832.619999999999</v>
      </c>
      <c r="Q64" s="129">
        <f t="shared" si="9"/>
        <v>33083.94</v>
      </c>
      <c r="R64" s="129">
        <f t="shared" si="9"/>
        <v>13745.864999999998</v>
      </c>
      <c r="S64" s="129">
        <f t="shared" si="9"/>
        <v>112</v>
      </c>
      <c r="T64" s="129">
        <f t="shared" si="9"/>
        <v>355</v>
      </c>
      <c r="U64" s="129">
        <f t="shared" si="9"/>
        <v>14113.144</v>
      </c>
      <c r="V64" s="129">
        <f t="shared" si="9"/>
        <v>48.56</v>
      </c>
      <c r="W64" s="129">
        <f t="shared" si="9"/>
        <v>182.9</v>
      </c>
      <c r="X64" s="129">
        <f t="shared" si="9"/>
        <v>123774.80799999999</v>
      </c>
      <c r="Y64" s="129">
        <f t="shared" si="9"/>
        <v>32872</v>
      </c>
      <c r="Z64" s="129">
        <f t="shared" si="9"/>
        <v>86309.37</v>
      </c>
      <c r="AA64" s="129">
        <f t="shared" si="9"/>
        <v>2050039.3429999999</v>
      </c>
      <c r="AB64" s="129">
        <f t="shared" si="9"/>
        <v>417880.83999999997</v>
      </c>
      <c r="AC64" s="129">
        <f t="shared" si="9"/>
        <v>1348503.7</v>
      </c>
    </row>
    <row r="65" spans="1:30" ht="39.950000000000003" customHeight="1">
      <c r="A65" s="66" t="s">
        <v>59</v>
      </c>
      <c r="B65" s="69"/>
      <c r="C65" s="129">
        <f t="shared" ref="C65:AC65" si="10">SUM(C14,C32,C59)</f>
        <v>5513276.6801826889</v>
      </c>
      <c r="D65" s="129">
        <f t="shared" si="10"/>
        <v>1655781.1821212461</v>
      </c>
      <c r="E65" s="129">
        <f t="shared" si="10"/>
        <v>6755496.6485170908</v>
      </c>
      <c r="F65" s="129">
        <f t="shared" si="10"/>
        <v>2957847.8052428328</v>
      </c>
      <c r="G65" s="129">
        <f t="shared" si="10"/>
        <v>1683294.0237224507</v>
      </c>
      <c r="H65" s="129">
        <f t="shared" si="10"/>
        <v>6107583.108166812</v>
      </c>
      <c r="I65" s="129">
        <f t="shared" si="10"/>
        <v>225969.69687500002</v>
      </c>
      <c r="J65" s="129">
        <f t="shared" si="10"/>
        <v>12253.13</v>
      </c>
      <c r="K65" s="129">
        <f t="shared" si="10"/>
        <v>78650.213278199997</v>
      </c>
      <c r="L65" s="129">
        <f t="shared" si="10"/>
        <v>331260.10706366907</v>
      </c>
      <c r="M65" s="129">
        <f t="shared" si="10"/>
        <v>20136.24192486667</v>
      </c>
      <c r="N65" s="129">
        <f t="shared" si="10"/>
        <v>132574.25223266668</v>
      </c>
      <c r="O65" s="129">
        <f t="shared" si="10"/>
        <v>1495443.9033130715</v>
      </c>
      <c r="P65" s="129">
        <f t="shared" si="10"/>
        <v>125239.26557333331</v>
      </c>
      <c r="Q65" s="129">
        <f t="shared" si="10"/>
        <v>877630.98241563316</v>
      </c>
      <c r="R65" s="129">
        <f t="shared" si="10"/>
        <v>91161.914488119408</v>
      </c>
      <c r="S65" s="129">
        <f t="shared" si="10"/>
        <v>747.49806799999999</v>
      </c>
      <c r="T65" s="129">
        <f t="shared" si="10"/>
        <v>14790.413175</v>
      </c>
      <c r="U65" s="129">
        <f t="shared" si="10"/>
        <v>126760.60842607143</v>
      </c>
      <c r="V65" s="129">
        <f t="shared" si="10"/>
        <v>1860.54529</v>
      </c>
      <c r="W65" s="129">
        <f t="shared" si="10"/>
        <v>20381.73965</v>
      </c>
      <c r="X65" s="129">
        <f t="shared" si="10"/>
        <v>977447.99747532466</v>
      </c>
      <c r="Y65" s="129">
        <f t="shared" si="10"/>
        <v>182396.09448500001</v>
      </c>
      <c r="Z65" s="129">
        <f t="shared" si="10"/>
        <v>508951.51778179995</v>
      </c>
      <c r="AA65" s="129">
        <f t="shared" si="10"/>
        <v>11719168.713066777</v>
      </c>
      <c r="AB65" s="129">
        <f t="shared" si="10"/>
        <v>3681707.9811848961</v>
      </c>
      <c r="AC65" s="129">
        <f t="shared" si="10"/>
        <v>14496058.875217203</v>
      </c>
      <c r="AD65" s="125"/>
    </row>
    <row r="66" spans="1:30" ht="39.950000000000003" customHeight="1">
      <c r="A66" s="66" t="s">
        <v>224</v>
      </c>
      <c r="B66" s="66"/>
      <c r="C66" s="129">
        <f t="shared" ref="C66:AC66" si="11">SUM(C65,C64)</f>
        <v>7028358.4341826886</v>
      </c>
      <c r="D66" s="129">
        <f t="shared" si="11"/>
        <v>1946413.6321212461</v>
      </c>
      <c r="E66" s="129">
        <f t="shared" si="11"/>
        <v>7743592.3985170908</v>
      </c>
      <c r="F66" s="129">
        <f t="shared" si="11"/>
        <v>3175428.5232428326</v>
      </c>
      <c r="G66" s="129">
        <f t="shared" si="11"/>
        <v>1766734.6337224508</v>
      </c>
      <c r="H66" s="129">
        <f t="shared" si="11"/>
        <v>6340708.7981668124</v>
      </c>
      <c r="I66" s="129">
        <f t="shared" si="11"/>
        <v>230504.58687500004</v>
      </c>
      <c r="J66" s="129">
        <f t="shared" si="11"/>
        <v>12253.13</v>
      </c>
      <c r="K66" s="129">
        <f t="shared" si="11"/>
        <v>78650.213278199997</v>
      </c>
      <c r="L66" s="129">
        <f t="shared" si="11"/>
        <v>370401.11206366908</v>
      </c>
      <c r="M66" s="129">
        <f t="shared" si="11"/>
        <v>21078.841924866669</v>
      </c>
      <c r="N66" s="129">
        <f t="shared" si="11"/>
        <v>139925.30223266667</v>
      </c>
      <c r="O66" s="129">
        <f t="shared" si="11"/>
        <v>1617511.0623130715</v>
      </c>
      <c r="P66" s="129">
        <f t="shared" si="11"/>
        <v>135071.8855733333</v>
      </c>
      <c r="Q66" s="129">
        <f t="shared" si="11"/>
        <v>910714.92241563322</v>
      </c>
      <c r="R66" s="129">
        <f t="shared" si="11"/>
        <v>104907.77948811941</v>
      </c>
      <c r="S66" s="129">
        <f t="shared" si="11"/>
        <v>859.49806799999999</v>
      </c>
      <c r="T66" s="129">
        <f t="shared" si="11"/>
        <v>15145.413175</v>
      </c>
      <c r="U66" s="129">
        <f t="shared" si="11"/>
        <v>140873.75242607144</v>
      </c>
      <c r="V66" s="129">
        <f t="shared" si="11"/>
        <v>1909.10529</v>
      </c>
      <c r="W66" s="129">
        <f t="shared" si="11"/>
        <v>20564.639650000001</v>
      </c>
      <c r="X66" s="129">
        <f t="shared" si="11"/>
        <v>1101222.8054753246</v>
      </c>
      <c r="Y66" s="129">
        <f t="shared" si="11"/>
        <v>215268.09448500001</v>
      </c>
      <c r="Z66" s="129">
        <f t="shared" si="11"/>
        <v>595260.8877818</v>
      </c>
      <c r="AA66" s="129">
        <f t="shared" si="11"/>
        <v>13769208.056066778</v>
      </c>
      <c r="AB66" s="129">
        <f t="shared" si="11"/>
        <v>4099588.8211848959</v>
      </c>
      <c r="AC66" s="129">
        <f t="shared" si="11"/>
        <v>15844562.575217202</v>
      </c>
    </row>
    <row r="67" spans="1:30" ht="26.25" customHeight="1">
      <c r="A67" s="61" t="s">
        <v>57</v>
      </c>
      <c r="B67" s="66" t="s">
        <v>56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</row>
    <row r="68" spans="1:30" ht="39.950000000000003" customHeight="1">
      <c r="A68" s="64">
        <v>1</v>
      </c>
      <c r="B68" s="63" t="s">
        <v>108</v>
      </c>
      <c r="C68" s="129">
        <v>51351.616000000002</v>
      </c>
      <c r="D68" s="129">
        <v>10291.02</v>
      </c>
      <c r="E68" s="129">
        <v>24833.05</v>
      </c>
      <c r="F68" s="129">
        <v>15239.429</v>
      </c>
      <c r="G68" s="129">
        <v>0</v>
      </c>
      <c r="H68" s="129">
        <v>0</v>
      </c>
      <c r="I68" s="129">
        <v>27.35</v>
      </c>
      <c r="J68" s="129">
        <v>0</v>
      </c>
      <c r="K68" s="129">
        <v>0</v>
      </c>
      <c r="L68" s="129">
        <v>294.86099999999999</v>
      </c>
      <c r="M68" s="129">
        <v>0</v>
      </c>
      <c r="N68" s="129">
        <v>0</v>
      </c>
      <c r="O68" s="129">
        <v>1214.7619999999999</v>
      </c>
      <c r="P68" s="129">
        <v>0</v>
      </c>
      <c r="Q68" s="129">
        <v>0</v>
      </c>
      <c r="R68" s="129">
        <v>126.98</v>
      </c>
      <c r="S68" s="129">
        <v>0</v>
      </c>
      <c r="T68" s="129">
        <v>0</v>
      </c>
      <c r="U68" s="129">
        <v>165.613</v>
      </c>
      <c r="V68" s="129">
        <v>0</v>
      </c>
      <c r="W68" s="129">
        <v>0</v>
      </c>
      <c r="X68" s="129">
        <v>3998.4569999999999</v>
      </c>
      <c r="Y68" s="129">
        <v>0</v>
      </c>
      <c r="Z68" s="129">
        <v>0</v>
      </c>
      <c r="AA68" s="129">
        <v>72419.067999999999</v>
      </c>
      <c r="AB68" s="129">
        <f t="shared" ref="AB68:AC70" si="12">SUM(D68+G68+J68+M68+P68+S68+V68+Y68)</f>
        <v>10291.02</v>
      </c>
      <c r="AC68" s="129">
        <f t="shared" si="12"/>
        <v>24833.05</v>
      </c>
    </row>
    <row r="69" spans="1:30" ht="39.950000000000003" customHeight="1">
      <c r="A69" s="64">
        <v>2</v>
      </c>
      <c r="B69" s="63" t="s">
        <v>107</v>
      </c>
      <c r="C69" s="129">
        <v>1499802.523</v>
      </c>
      <c r="D69" s="129">
        <v>497265.72</v>
      </c>
      <c r="E69" s="129">
        <v>1142062.6100000001</v>
      </c>
      <c r="F69" s="129">
        <v>189512.56</v>
      </c>
      <c r="G69" s="129">
        <v>0</v>
      </c>
      <c r="H69" s="129">
        <v>0</v>
      </c>
      <c r="I69" s="129">
        <v>1863.9</v>
      </c>
      <c r="J69" s="129">
        <v>0</v>
      </c>
      <c r="K69" s="129">
        <v>0</v>
      </c>
      <c r="L69" s="129">
        <v>13207.273999999999</v>
      </c>
      <c r="M69" s="129">
        <v>0</v>
      </c>
      <c r="N69" s="129">
        <v>0</v>
      </c>
      <c r="O69" s="129">
        <v>73522.588000000003</v>
      </c>
      <c r="P69" s="129">
        <v>0</v>
      </c>
      <c r="Q69" s="129">
        <v>0</v>
      </c>
      <c r="R69" s="129">
        <v>4292.6769999999997</v>
      </c>
      <c r="S69" s="129">
        <v>0</v>
      </c>
      <c r="T69" s="129">
        <v>0</v>
      </c>
      <c r="U69" s="129">
        <v>17579.991000000002</v>
      </c>
      <c r="V69" s="129">
        <v>0</v>
      </c>
      <c r="W69" s="129">
        <v>0</v>
      </c>
      <c r="X69" s="129">
        <v>161611.505</v>
      </c>
      <c r="Y69" s="129">
        <v>0</v>
      </c>
      <c r="Z69" s="129">
        <v>0</v>
      </c>
      <c r="AA69" s="129">
        <v>1961393.0179999999</v>
      </c>
      <c r="AB69" s="129">
        <f t="shared" si="12"/>
        <v>497265.72</v>
      </c>
      <c r="AC69" s="129">
        <f t="shared" si="12"/>
        <v>1142062.6100000001</v>
      </c>
    </row>
    <row r="70" spans="1:30" ht="39.950000000000003" customHeight="1">
      <c r="A70" s="64">
        <v>3</v>
      </c>
      <c r="B70" s="63" t="s">
        <v>106</v>
      </c>
      <c r="C70" s="129">
        <v>83729.31</v>
      </c>
      <c r="D70" s="129">
        <v>0</v>
      </c>
      <c r="E70" s="129">
        <v>0</v>
      </c>
      <c r="F70" s="129">
        <v>743.48</v>
      </c>
      <c r="G70" s="129">
        <v>0</v>
      </c>
      <c r="H70" s="129">
        <v>0</v>
      </c>
      <c r="I70" s="129">
        <v>4</v>
      </c>
      <c r="J70" s="129">
        <v>0</v>
      </c>
      <c r="K70" s="129">
        <v>0</v>
      </c>
      <c r="L70" s="129">
        <v>440.17</v>
      </c>
      <c r="M70" s="129">
        <v>0</v>
      </c>
      <c r="N70" s="129">
        <v>0</v>
      </c>
      <c r="O70" s="129">
        <v>947.51</v>
      </c>
      <c r="P70" s="129">
        <v>0</v>
      </c>
      <c r="Q70" s="129">
        <v>0</v>
      </c>
      <c r="R70" s="129">
        <v>9.84</v>
      </c>
      <c r="S70" s="129">
        <v>0</v>
      </c>
      <c r="T70" s="129">
        <v>0</v>
      </c>
      <c r="U70" s="129">
        <v>15.78</v>
      </c>
      <c r="V70" s="129">
        <v>0</v>
      </c>
      <c r="W70" s="129">
        <v>0</v>
      </c>
      <c r="X70" s="129">
        <v>1675.31</v>
      </c>
      <c r="Y70" s="129">
        <v>0</v>
      </c>
      <c r="Z70" s="129">
        <v>0</v>
      </c>
      <c r="AA70" s="129">
        <v>87565.4</v>
      </c>
      <c r="AB70" s="129">
        <f t="shared" si="12"/>
        <v>0</v>
      </c>
      <c r="AC70" s="129">
        <f t="shared" si="12"/>
        <v>0</v>
      </c>
    </row>
    <row r="71" spans="1:30" ht="39.950000000000003" customHeight="1">
      <c r="A71" s="61"/>
      <c r="B71" s="66" t="s">
        <v>55</v>
      </c>
      <c r="C71" s="129">
        <f t="shared" ref="C71:AC71" si="13">SUM(C68:C70)</f>
        <v>1634883.449</v>
      </c>
      <c r="D71" s="129">
        <f t="shared" si="13"/>
        <v>507556.74</v>
      </c>
      <c r="E71" s="129">
        <f t="shared" si="13"/>
        <v>1166895.6600000001</v>
      </c>
      <c r="F71" s="129">
        <f t="shared" si="13"/>
        <v>205495.46900000001</v>
      </c>
      <c r="G71" s="129">
        <f t="shared" si="13"/>
        <v>0</v>
      </c>
      <c r="H71" s="129">
        <f t="shared" si="13"/>
        <v>0</v>
      </c>
      <c r="I71" s="129">
        <f t="shared" si="13"/>
        <v>1895.25</v>
      </c>
      <c r="J71" s="129">
        <f t="shared" si="13"/>
        <v>0</v>
      </c>
      <c r="K71" s="129">
        <f t="shared" si="13"/>
        <v>0</v>
      </c>
      <c r="L71" s="129">
        <f t="shared" si="13"/>
        <v>13942.305</v>
      </c>
      <c r="M71" s="129">
        <f t="shared" si="13"/>
        <v>0</v>
      </c>
      <c r="N71" s="129">
        <f t="shared" si="13"/>
        <v>0</v>
      </c>
      <c r="O71" s="129">
        <f t="shared" si="13"/>
        <v>75684.86</v>
      </c>
      <c r="P71" s="129">
        <f t="shared" si="13"/>
        <v>0</v>
      </c>
      <c r="Q71" s="129">
        <f t="shared" si="13"/>
        <v>0</v>
      </c>
      <c r="R71" s="129">
        <f t="shared" si="13"/>
        <v>4429.4969999999994</v>
      </c>
      <c r="S71" s="129">
        <f t="shared" si="13"/>
        <v>0</v>
      </c>
      <c r="T71" s="129">
        <f t="shared" si="13"/>
        <v>0</v>
      </c>
      <c r="U71" s="129">
        <f t="shared" si="13"/>
        <v>17761.384000000002</v>
      </c>
      <c r="V71" s="129">
        <f t="shared" si="13"/>
        <v>0</v>
      </c>
      <c r="W71" s="129">
        <f t="shared" si="13"/>
        <v>0</v>
      </c>
      <c r="X71" s="129">
        <f t="shared" si="13"/>
        <v>167285.272</v>
      </c>
      <c r="Y71" s="129">
        <f t="shared" si="13"/>
        <v>0</v>
      </c>
      <c r="Z71" s="129">
        <f t="shared" si="13"/>
        <v>0</v>
      </c>
      <c r="AA71" s="129">
        <f t="shared" si="13"/>
        <v>2121377.486</v>
      </c>
      <c r="AB71" s="129">
        <f t="shared" si="13"/>
        <v>507556.74</v>
      </c>
      <c r="AC71" s="129">
        <f t="shared" si="13"/>
        <v>1166895.6600000001</v>
      </c>
    </row>
    <row r="72" spans="1:30" ht="28.5" customHeight="1">
      <c r="A72" s="64" t="s">
        <v>54</v>
      </c>
      <c r="B72" s="63" t="s">
        <v>105</v>
      </c>
      <c r="C72" s="129">
        <v>5762.6819999999998</v>
      </c>
      <c r="D72" s="129">
        <v>0</v>
      </c>
      <c r="E72" s="129">
        <v>0</v>
      </c>
      <c r="F72" s="129">
        <v>89429.797999999995</v>
      </c>
      <c r="G72" s="129">
        <v>18084.580000000002</v>
      </c>
      <c r="H72" s="129">
        <v>49170.51</v>
      </c>
      <c r="I72" s="129">
        <v>367.4</v>
      </c>
      <c r="J72" s="129">
        <v>0</v>
      </c>
      <c r="K72" s="129">
        <v>0</v>
      </c>
      <c r="L72" s="129">
        <v>1317.9110000000001</v>
      </c>
      <c r="M72" s="129">
        <v>0</v>
      </c>
      <c r="N72" s="129">
        <v>0</v>
      </c>
      <c r="O72" s="129">
        <v>4457.2020000000002</v>
      </c>
      <c r="P72" s="129">
        <v>0</v>
      </c>
      <c r="Q72" s="129">
        <v>0</v>
      </c>
      <c r="R72" s="129">
        <v>774.66</v>
      </c>
      <c r="S72" s="129">
        <v>0</v>
      </c>
      <c r="T72" s="129">
        <v>0</v>
      </c>
      <c r="U72" s="129">
        <v>1263.578</v>
      </c>
      <c r="V72" s="129">
        <v>0</v>
      </c>
      <c r="W72" s="129">
        <v>0</v>
      </c>
      <c r="X72" s="129">
        <v>8098.0240000000003</v>
      </c>
      <c r="Y72" s="129">
        <v>994.51</v>
      </c>
      <c r="Z72" s="129">
        <v>4132.83</v>
      </c>
      <c r="AA72" s="129">
        <v>111471.255</v>
      </c>
      <c r="AB72" s="129">
        <f>SUM(D72+G72+J72+M72+P72+S72+V72+Y72)</f>
        <v>19079.09</v>
      </c>
      <c r="AC72" s="129">
        <f>SUM(E72+H72+K72+N72+Q72+T72+W72+Z72)</f>
        <v>53303.340000000004</v>
      </c>
    </row>
    <row r="73" spans="1:30" ht="31.5" customHeight="1">
      <c r="A73" s="64"/>
      <c r="B73" s="63" t="s">
        <v>53</v>
      </c>
      <c r="C73" s="129">
        <f t="shared" ref="C73:AC73" si="14">SUM(C72)</f>
        <v>5762.6819999999998</v>
      </c>
      <c r="D73" s="129">
        <f t="shared" si="14"/>
        <v>0</v>
      </c>
      <c r="E73" s="129">
        <f t="shared" si="14"/>
        <v>0</v>
      </c>
      <c r="F73" s="129">
        <f t="shared" si="14"/>
        <v>89429.797999999995</v>
      </c>
      <c r="G73" s="129">
        <f t="shared" si="14"/>
        <v>18084.580000000002</v>
      </c>
      <c r="H73" s="129">
        <f t="shared" si="14"/>
        <v>49170.51</v>
      </c>
      <c r="I73" s="129">
        <f t="shared" si="14"/>
        <v>367.4</v>
      </c>
      <c r="J73" s="129">
        <f t="shared" si="14"/>
        <v>0</v>
      </c>
      <c r="K73" s="129">
        <f t="shared" si="14"/>
        <v>0</v>
      </c>
      <c r="L73" s="129">
        <f t="shared" si="14"/>
        <v>1317.9110000000001</v>
      </c>
      <c r="M73" s="129">
        <f t="shared" si="14"/>
        <v>0</v>
      </c>
      <c r="N73" s="129">
        <f t="shared" si="14"/>
        <v>0</v>
      </c>
      <c r="O73" s="129">
        <f t="shared" si="14"/>
        <v>4457.2020000000002</v>
      </c>
      <c r="P73" s="129">
        <f t="shared" si="14"/>
        <v>0</v>
      </c>
      <c r="Q73" s="129">
        <f t="shared" si="14"/>
        <v>0</v>
      </c>
      <c r="R73" s="129">
        <f t="shared" si="14"/>
        <v>774.66</v>
      </c>
      <c r="S73" s="129">
        <f t="shared" si="14"/>
        <v>0</v>
      </c>
      <c r="T73" s="129">
        <f t="shared" si="14"/>
        <v>0</v>
      </c>
      <c r="U73" s="129">
        <f t="shared" si="14"/>
        <v>1263.578</v>
      </c>
      <c r="V73" s="129">
        <f t="shared" si="14"/>
        <v>0</v>
      </c>
      <c r="W73" s="129">
        <f t="shared" si="14"/>
        <v>0</v>
      </c>
      <c r="X73" s="129">
        <f t="shared" si="14"/>
        <v>8098.0240000000003</v>
      </c>
      <c r="Y73" s="129">
        <f t="shared" si="14"/>
        <v>994.51</v>
      </c>
      <c r="Z73" s="129">
        <f t="shared" si="14"/>
        <v>4132.83</v>
      </c>
      <c r="AA73" s="129">
        <f t="shared" si="14"/>
        <v>111471.255</v>
      </c>
      <c r="AB73" s="129">
        <f t="shared" si="14"/>
        <v>19079.09</v>
      </c>
      <c r="AC73" s="129">
        <f t="shared" si="14"/>
        <v>53303.340000000004</v>
      </c>
    </row>
    <row r="74" spans="1:30" ht="39.950000000000003" customHeight="1">
      <c r="A74" s="64"/>
      <c r="B74" s="63" t="s">
        <v>95</v>
      </c>
      <c r="C74" s="129">
        <f t="shared" ref="C74:AC74" si="15">SUM(C66,C71,C73)</f>
        <v>8669004.5651826896</v>
      </c>
      <c r="D74" s="129">
        <f t="shared" si="15"/>
        <v>2453970.3721212461</v>
      </c>
      <c r="E74" s="129">
        <f t="shared" si="15"/>
        <v>8910488.058517091</v>
      </c>
      <c r="F74" s="129">
        <f t="shared" si="15"/>
        <v>3470353.7902428326</v>
      </c>
      <c r="G74" s="129">
        <f t="shared" si="15"/>
        <v>1784819.2137224509</v>
      </c>
      <c r="H74" s="129">
        <f t="shared" si="15"/>
        <v>6389879.3081668122</v>
      </c>
      <c r="I74" s="129">
        <f t="shared" si="15"/>
        <v>232767.23687500003</v>
      </c>
      <c r="J74" s="129">
        <f t="shared" si="15"/>
        <v>12253.13</v>
      </c>
      <c r="K74" s="129">
        <f t="shared" si="15"/>
        <v>78650.213278199997</v>
      </c>
      <c r="L74" s="129">
        <f t="shared" si="15"/>
        <v>385661.32806366909</v>
      </c>
      <c r="M74" s="129">
        <f t="shared" si="15"/>
        <v>21078.841924866669</v>
      </c>
      <c r="N74" s="129">
        <f t="shared" si="15"/>
        <v>139925.30223266667</v>
      </c>
      <c r="O74" s="129">
        <f t="shared" si="15"/>
        <v>1697653.1243130716</v>
      </c>
      <c r="P74" s="129">
        <f t="shared" si="15"/>
        <v>135071.8855733333</v>
      </c>
      <c r="Q74" s="129">
        <f t="shared" si="15"/>
        <v>910714.92241563322</v>
      </c>
      <c r="R74" s="129">
        <f t="shared" si="15"/>
        <v>110111.93648811942</v>
      </c>
      <c r="S74" s="129">
        <f t="shared" si="15"/>
        <v>859.49806799999999</v>
      </c>
      <c r="T74" s="129">
        <f t="shared" si="15"/>
        <v>15145.413175</v>
      </c>
      <c r="U74" s="129">
        <f t="shared" si="15"/>
        <v>159898.71442607144</v>
      </c>
      <c r="V74" s="129">
        <f t="shared" si="15"/>
        <v>1909.10529</v>
      </c>
      <c r="W74" s="129">
        <f t="shared" si="15"/>
        <v>20564.639650000001</v>
      </c>
      <c r="X74" s="129">
        <f t="shared" si="15"/>
        <v>1276606.1014753247</v>
      </c>
      <c r="Y74" s="129">
        <f t="shared" si="15"/>
        <v>216262.60448500002</v>
      </c>
      <c r="Z74" s="129">
        <f t="shared" si="15"/>
        <v>599393.71778179996</v>
      </c>
      <c r="AA74" s="129">
        <f t="shared" si="15"/>
        <v>16002056.797066778</v>
      </c>
      <c r="AB74" s="129">
        <f t="shared" si="15"/>
        <v>4626224.651184896</v>
      </c>
      <c r="AC74" s="129">
        <f t="shared" si="15"/>
        <v>17064761.575217202</v>
      </c>
    </row>
    <row r="75" spans="1:30" ht="26.25">
      <c r="A75" s="128"/>
      <c r="B75" s="128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</row>
    <row r="76" spans="1:30">
      <c r="A76" s="126"/>
      <c r="B76" s="126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</row>
  </sheetData>
  <mergeCells count="57">
    <mergeCell ref="A1:Z1"/>
    <mergeCell ref="A2:Z2"/>
    <mergeCell ref="A4:A7"/>
    <mergeCell ref="B4:B7"/>
    <mergeCell ref="L4:N5"/>
    <mergeCell ref="O4:Q5"/>
    <mergeCell ref="X4:Z5"/>
    <mergeCell ref="A3:AC3"/>
    <mergeCell ref="AA4:AC5"/>
    <mergeCell ref="AA6:AA7"/>
    <mergeCell ref="S6:T6"/>
    <mergeCell ref="U4:W5"/>
    <mergeCell ref="V6:W6"/>
    <mergeCell ref="F4:H5"/>
    <mergeCell ref="C4:E5"/>
    <mergeCell ref="AB6:AC6"/>
    <mergeCell ref="I4:K5"/>
    <mergeCell ref="J6:K6"/>
    <mergeCell ref="I6:I7"/>
    <mergeCell ref="R4:T5"/>
    <mergeCell ref="L6:L7"/>
    <mergeCell ref="M6:N6"/>
    <mergeCell ref="O6:O7"/>
    <mergeCell ref="U6:U7"/>
    <mergeCell ref="F6:F7"/>
    <mergeCell ref="R6:R7"/>
    <mergeCell ref="C6:C7"/>
    <mergeCell ref="P6:Q6"/>
    <mergeCell ref="G6:H6"/>
    <mergeCell ref="A35:Z35"/>
    <mergeCell ref="L37:N38"/>
    <mergeCell ref="O37:Q38"/>
    <mergeCell ref="X37:Z38"/>
    <mergeCell ref="R37:T38"/>
    <mergeCell ref="U37:W38"/>
    <mergeCell ref="A36:AC36"/>
    <mergeCell ref="C37:E38"/>
    <mergeCell ref="A33:Z33"/>
    <mergeCell ref="AA37:AC38"/>
    <mergeCell ref="D6:E6"/>
    <mergeCell ref="X6:X7"/>
    <mergeCell ref="Y6:Z6"/>
    <mergeCell ref="AB39:AC39"/>
    <mergeCell ref="M39:N39"/>
    <mergeCell ref="P39:Q39"/>
    <mergeCell ref="Y39:Z39"/>
    <mergeCell ref="A34:Z34"/>
    <mergeCell ref="F37:H38"/>
    <mergeCell ref="I37:K38"/>
    <mergeCell ref="J39:K39"/>
    <mergeCell ref="D39:E39"/>
    <mergeCell ref="S39:T39"/>
    <mergeCell ref="V39:W39"/>
    <mergeCell ref="R39:R40"/>
    <mergeCell ref="U39:U40"/>
    <mergeCell ref="I39:I40"/>
    <mergeCell ref="G39:H39"/>
  </mergeCells>
  <pageMargins left="0.47244094488188981" right="0.23622047244094491" top="1.1811023622047245" bottom="0.35433070866141736" header="0.31496062992125984" footer="0.31496062992125984"/>
  <pageSetup paperSize="9" scale="27" orientation="landscape" horizontalDpi="4294967292" r:id="rId1"/>
  <rowBreaks count="1" manualBreakCount="1">
    <brk id="32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60" workbookViewId="0">
      <pane ySplit="7" topLeftCell="A8" activePane="bottomLeft" state="frozen"/>
      <selection pane="bottomLeft" activeCell="K14" sqref="K14"/>
    </sheetView>
  </sheetViews>
  <sheetFormatPr defaultRowHeight="14.25"/>
  <cols>
    <col min="1" max="1" width="4.42578125" style="150" bestFit="1" customWidth="1"/>
    <col min="2" max="2" width="29.28515625" style="150" customWidth="1"/>
    <col min="3" max="3" width="14.5703125" style="150" customWidth="1"/>
    <col min="4" max="4" width="16.28515625" style="150" customWidth="1"/>
    <col min="5" max="5" width="13.7109375" style="150" customWidth="1"/>
    <col min="6" max="6" width="24.85546875" style="150" customWidth="1"/>
    <col min="7" max="7" width="26.28515625" style="150" customWidth="1"/>
    <col min="8" max="8" width="11.42578125" style="150" customWidth="1"/>
    <col min="9" max="16384" width="9.140625" style="150"/>
  </cols>
  <sheetData>
    <row r="1" spans="1:7" ht="16.5" customHeight="1">
      <c r="A1" s="425" t="s">
        <v>248</v>
      </c>
      <c r="B1" s="425"/>
      <c r="C1" s="425"/>
      <c r="D1" s="425"/>
      <c r="E1" s="425"/>
      <c r="F1" s="425"/>
      <c r="G1" s="425"/>
    </row>
    <row r="2" spans="1:7" ht="15">
      <c r="A2" s="425" t="s">
        <v>247</v>
      </c>
      <c r="B2" s="425"/>
      <c r="C2" s="425"/>
      <c r="D2" s="425"/>
      <c r="E2" s="425"/>
      <c r="F2" s="425"/>
      <c r="G2" s="425"/>
    </row>
    <row r="3" spans="1:7" ht="15">
      <c r="A3" s="182"/>
      <c r="B3" s="181"/>
      <c r="C3" s="181"/>
      <c r="D3" s="181"/>
      <c r="E3" s="181"/>
      <c r="F3" s="425"/>
      <c r="G3" s="425"/>
    </row>
    <row r="4" spans="1:7" ht="26.25" customHeight="1">
      <c r="A4" s="433" t="s">
        <v>231</v>
      </c>
      <c r="B4" s="426" t="s">
        <v>80</v>
      </c>
      <c r="C4" s="175"/>
      <c r="D4" s="431" t="s">
        <v>246</v>
      </c>
      <c r="E4" s="432"/>
      <c r="F4" s="424" t="s">
        <v>245</v>
      </c>
      <c r="G4" s="424"/>
    </row>
    <row r="5" spans="1:7" ht="30">
      <c r="A5" s="434"/>
      <c r="B5" s="427"/>
      <c r="C5" s="180" t="s">
        <v>244</v>
      </c>
      <c r="D5" s="429" t="s">
        <v>131</v>
      </c>
      <c r="E5" s="430"/>
      <c r="F5" s="424"/>
      <c r="G5" s="424"/>
    </row>
    <row r="6" spans="1:7" ht="15">
      <c r="A6" s="434"/>
      <c r="B6" s="427"/>
      <c r="C6" s="179" t="s">
        <v>243</v>
      </c>
      <c r="D6" s="178" t="s">
        <v>242</v>
      </c>
      <c r="E6" s="177" t="s">
        <v>238</v>
      </c>
      <c r="F6" s="424"/>
      <c r="G6" s="424"/>
    </row>
    <row r="7" spans="1:7" ht="15">
      <c r="A7" s="435"/>
      <c r="B7" s="428"/>
      <c r="C7" s="176" t="s">
        <v>241</v>
      </c>
      <c r="D7" s="175" t="s">
        <v>240</v>
      </c>
      <c r="E7" s="174" t="s">
        <v>239</v>
      </c>
      <c r="F7" s="173" t="s">
        <v>73</v>
      </c>
      <c r="G7" s="173" t="s">
        <v>238</v>
      </c>
    </row>
    <row r="8" spans="1:7">
      <c r="A8" s="166" t="s">
        <v>93</v>
      </c>
      <c r="B8" s="172" t="s">
        <v>92</v>
      </c>
      <c r="C8" s="171"/>
      <c r="D8" s="170"/>
      <c r="E8" s="170"/>
      <c r="F8" s="169"/>
      <c r="G8" s="168"/>
    </row>
    <row r="9" spans="1:7">
      <c r="A9" s="166">
        <v>1</v>
      </c>
      <c r="B9" s="167" t="str">
        <f>'[1]For-data-entry'!B5</f>
        <v>Canara Bank</v>
      </c>
      <c r="C9" s="152">
        <f>'[1]For-data-entry'!BS5</f>
        <v>675680.95948700001</v>
      </c>
      <c r="D9" s="152">
        <f>'[1]For-data-entry'!BT5</f>
        <v>443079</v>
      </c>
      <c r="E9" s="152">
        <f>'[1]For-data-entry'!BU5</f>
        <v>391247</v>
      </c>
      <c r="F9" s="152">
        <f>'[1]For-data-entry'!BX5</f>
        <v>579076</v>
      </c>
      <c r="G9" s="152">
        <f>'[1]For-data-entry'!BY5</f>
        <v>625312</v>
      </c>
    </row>
    <row r="10" spans="1:7">
      <c r="A10" s="166">
        <v>2</v>
      </c>
      <c r="B10" s="167" t="str">
        <f>'[1]For-data-entry'!B6</f>
        <v>Corporation Bank</v>
      </c>
      <c r="C10" s="152">
        <f>'[1]For-data-entry'!BS6</f>
        <v>312537.69900000002</v>
      </c>
      <c r="D10" s="152">
        <f>'[1]For-data-entry'!BT6</f>
        <v>109047</v>
      </c>
      <c r="E10" s="152">
        <f>'[1]For-data-entry'!BU6</f>
        <v>189564</v>
      </c>
      <c r="F10" s="152">
        <f>'[1]For-data-entry'!BX6</f>
        <v>219831</v>
      </c>
      <c r="G10" s="152">
        <f>'[1]For-data-entry'!BY6</f>
        <v>599893</v>
      </c>
    </row>
    <row r="11" spans="1:7">
      <c r="A11" s="166">
        <v>3</v>
      </c>
      <c r="B11" s="167" t="str">
        <f>'[1]For-data-entry'!B7</f>
        <v>Syndicate Bank</v>
      </c>
      <c r="C11" s="152">
        <f>'[1]For-data-entry'!BS7</f>
        <v>308045.34000000003</v>
      </c>
      <c r="D11" s="152">
        <f>'[1]For-data-entry'!BT7</f>
        <v>156507</v>
      </c>
      <c r="E11" s="152">
        <f>'[1]For-data-entry'!BU7</f>
        <v>207129</v>
      </c>
      <c r="F11" s="152">
        <f>'[1]For-data-entry'!BX7</f>
        <v>278225</v>
      </c>
      <c r="G11" s="152">
        <f>'[1]For-data-entry'!BY7</f>
        <v>406045</v>
      </c>
    </row>
    <row r="12" spans="1:7">
      <c r="A12" s="166">
        <v>4</v>
      </c>
      <c r="B12" s="167" t="str">
        <f>'[1]For-data-entry'!B8</f>
        <v>State Bank of India</v>
      </c>
      <c r="C12" s="152">
        <f>'[1]For-data-entry'!BS8</f>
        <v>1030259.263</v>
      </c>
      <c r="D12" s="152">
        <f>'[1]For-data-entry'!BT8</f>
        <v>103073</v>
      </c>
      <c r="E12" s="152">
        <f>'[1]For-data-entry'!BU8</f>
        <v>262221.03999999998</v>
      </c>
      <c r="F12" s="152">
        <f>'[1]For-data-entry'!BX8</f>
        <v>332130</v>
      </c>
      <c r="G12" s="152">
        <f>'[1]For-data-entry'!BY8</f>
        <v>533919.92000000004</v>
      </c>
    </row>
    <row r="13" spans="1:7">
      <c r="A13" s="166">
        <v>5</v>
      </c>
      <c r="B13" s="167" t="str">
        <f>'[1]For-data-entry'!B9</f>
        <v>Vijaya Bank</v>
      </c>
      <c r="C13" s="152">
        <f>'[1]For-data-entry'!BS9</f>
        <v>185104.84099999999</v>
      </c>
      <c r="D13" s="152">
        <f>'[1]For-data-entry'!BT9</f>
        <v>41890</v>
      </c>
      <c r="E13" s="152">
        <f>'[1]For-data-entry'!BU9</f>
        <v>63125.329727999997</v>
      </c>
      <c r="F13" s="152">
        <f>'[1]For-data-entry'!BX9</f>
        <v>85782</v>
      </c>
      <c r="G13" s="152">
        <f>'[1]For-data-entry'!BY9</f>
        <v>177951.210185</v>
      </c>
    </row>
    <row r="14" spans="1:7" ht="15">
      <c r="A14" s="166"/>
      <c r="B14" s="165" t="s">
        <v>91</v>
      </c>
      <c r="C14" s="154">
        <f>'[1]For-data-entry'!BS10</f>
        <v>2511628.1024870002</v>
      </c>
      <c r="D14" s="154">
        <f>'[1]For-data-entry'!BT10</f>
        <v>853596</v>
      </c>
      <c r="E14" s="154">
        <f>'[1]For-data-entry'!BU10</f>
        <v>1113286.3697280001</v>
      </c>
      <c r="F14" s="154">
        <f>'[1]For-data-entry'!BX10</f>
        <v>1495044</v>
      </c>
      <c r="G14" s="154">
        <f>'[1]For-data-entry'!BY10</f>
        <v>2343121.1301850001</v>
      </c>
    </row>
    <row r="15" spans="1:7" ht="15.75">
      <c r="A15" s="17" t="s">
        <v>234</v>
      </c>
      <c r="B15" s="16" t="s">
        <v>233</v>
      </c>
      <c r="C15" s="152"/>
      <c r="D15" s="152"/>
      <c r="E15" s="164"/>
      <c r="F15" s="163"/>
      <c r="G15" s="162"/>
    </row>
    <row r="16" spans="1:7" ht="15.75">
      <c r="A16" s="155">
        <v>1</v>
      </c>
      <c r="B16" s="161" t="str">
        <f>'[1]For-data-entry'!B13</f>
        <v>Allahabad Bank</v>
      </c>
      <c r="C16" s="152">
        <f>'[1]For-data-entry'!BS13</f>
        <v>3633.9229999999998</v>
      </c>
      <c r="D16" s="152">
        <f>'[1]For-data-entry'!BT13</f>
        <v>18</v>
      </c>
      <c r="E16" s="152">
        <f>'[1]For-data-entry'!BU13</f>
        <v>11.1</v>
      </c>
      <c r="F16" s="152">
        <f>'[1]For-data-entry'!BX13</f>
        <v>338</v>
      </c>
      <c r="G16" s="152">
        <f>'[1]For-data-entry'!BY13</f>
        <v>817</v>
      </c>
    </row>
    <row r="17" spans="1:7" ht="15.75">
      <c r="A17" s="155">
        <v>2</v>
      </c>
      <c r="B17" s="161" t="str">
        <f>'[1]For-data-entry'!B14</f>
        <v>Andhrabank</v>
      </c>
      <c r="C17" s="152">
        <f>'[1]For-data-entry'!BS14</f>
        <v>18604.120999999999</v>
      </c>
      <c r="D17" s="152">
        <f>'[1]For-data-entry'!BT14</f>
        <v>3178</v>
      </c>
      <c r="E17" s="152">
        <f>'[1]For-data-entry'!BU14</f>
        <v>7161.76</v>
      </c>
      <c r="F17" s="152">
        <f>'[1]For-data-entry'!BX14</f>
        <v>4154</v>
      </c>
      <c r="G17" s="152">
        <f>'[1]For-data-entry'!BY14</f>
        <v>10212.65</v>
      </c>
    </row>
    <row r="18" spans="1:7" ht="15.75">
      <c r="A18" s="155">
        <v>3</v>
      </c>
      <c r="B18" s="161" t="str">
        <f>'[1]For-data-entry'!B15</f>
        <v>Bank of Baroda</v>
      </c>
      <c r="C18" s="152">
        <f>'[1]For-data-entry'!BS15</f>
        <v>14817.315000000001</v>
      </c>
      <c r="D18" s="152">
        <f>'[1]For-data-entry'!BT15</f>
        <v>3848</v>
      </c>
      <c r="E18" s="152">
        <f>'[1]For-data-entry'!BU15</f>
        <v>3999</v>
      </c>
      <c r="F18" s="152">
        <f>'[1]For-data-entry'!BX15</f>
        <v>24641</v>
      </c>
      <c r="G18" s="152">
        <f>'[1]For-data-entry'!BY15</f>
        <v>27678</v>
      </c>
    </row>
    <row r="19" spans="1:7" ht="15.75">
      <c r="A19" s="155">
        <v>4</v>
      </c>
      <c r="B19" s="161" t="str">
        <f>'[1]For-data-entry'!B16</f>
        <v>Bank of India</v>
      </c>
      <c r="C19" s="152">
        <f>'[1]For-data-entry'!BS16</f>
        <v>70601.3443463203</v>
      </c>
      <c r="D19" s="152">
        <f>'[1]For-data-entry'!BT16</f>
        <v>9077</v>
      </c>
      <c r="E19" s="152">
        <f>'[1]For-data-entry'!BU16</f>
        <v>29755</v>
      </c>
      <c r="F19" s="152">
        <f>'[1]For-data-entry'!BX16</f>
        <v>34300</v>
      </c>
      <c r="G19" s="152">
        <f>'[1]For-data-entry'!BY16</f>
        <v>77421.304000000004</v>
      </c>
    </row>
    <row r="20" spans="1:7" ht="15.75">
      <c r="A20" s="155">
        <v>5</v>
      </c>
      <c r="B20" s="161" t="str">
        <f>'[1]For-data-entry'!B17</f>
        <v>Bank of Maharastra</v>
      </c>
      <c r="C20" s="152">
        <f>'[1]For-data-entry'!BS17</f>
        <v>16528.378000000001</v>
      </c>
      <c r="D20" s="152">
        <f>'[1]For-data-entry'!BT17</f>
        <v>4164</v>
      </c>
      <c r="E20" s="152">
        <f>'[1]For-data-entry'!BU17</f>
        <v>8099</v>
      </c>
      <c r="F20" s="152">
        <f>'[1]For-data-entry'!BX17</f>
        <v>11334</v>
      </c>
      <c r="G20" s="152">
        <f>'[1]For-data-entry'!BY17</f>
        <v>25000</v>
      </c>
    </row>
    <row r="21" spans="1:7" ht="15.75">
      <c r="A21" s="155">
        <v>6</v>
      </c>
      <c r="B21" s="161" t="str">
        <f>'[1]For-data-entry'!B18</f>
        <v>Central Bank of India</v>
      </c>
      <c r="C21" s="152">
        <f>'[1]For-data-entry'!BS18</f>
        <v>26830.477999999999</v>
      </c>
      <c r="D21" s="152">
        <f>'[1]For-data-entry'!BT18</f>
        <v>3245</v>
      </c>
      <c r="E21" s="152">
        <f>'[1]For-data-entry'!BU18</f>
        <v>5465</v>
      </c>
      <c r="F21" s="152">
        <f>'[1]For-data-entry'!BX18</f>
        <v>8964</v>
      </c>
      <c r="G21" s="152">
        <f>'[1]For-data-entry'!BY18</f>
        <v>17203</v>
      </c>
    </row>
    <row r="22" spans="1:7" ht="15.75">
      <c r="A22" s="155">
        <v>7</v>
      </c>
      <c r="B22" s="161" t="str">
        <f>'[1]For-data-entry'!B19</f>
        <v>Dena Bank</v>
      </c>
      <c r="C22" s="152">
        <f>'[1]For-data-entry'!BS19</f>
        <v>15393.348346320299</v>
      </c>
      <c r="D22" s="152">
        <f>'[1]For-data-entry'!BT19</f>
        <v>1371</v>
      </c>
      <c r="E22" s="152">
        <f>'[1]For-data-entry'!BU19</f>
        <v>3459</v>
      </c>
      <c r="F22" s="152">
        <f>'[1]For-data-entry'!BX19</f>
        <v>5692</v>
      </c>
      <c r="G22" s="152">
        <f>'[1]For-data-entry'!BY19</f>
        <v>18501</v>
      </c>
    </row>
    <row r="23" spans="1:7" ht="15.75">
      <c r="A23" s="155">
        <v>8</v>
      </c>
      <c r="B23" s="161" t="str">
        <f>'[1]For-data-entry'!B20</f>
        <v xml:space="preserve">Indian Bank </v>
      </c>
      <c r="C23" s="152">
        <f>'[1]For-data-entry'!BS20</f>
        <v>40714.169346320297</v>
      </c>
      <c r="D23" s="152">
        <f>'[1]For-data-entry'!BT20</f>
        <v>20130</v>
      </c>
      <c r="E23" s="152">
        <f>'[1]For-data-entry'!BU20</f>
        <v>22219.75</v>
      </c>
      <c r="F23" s="152">
        <f>'[1]For-data-entry'!BX20</f>
        <v>24764</v>
      </c>
      <c r="G23" s="152">
        <f>'[1]For-data-entry'!BY20</f>
        <v>31891.77</v>
      </c>
    </row>
    <row r="24" spans="1:7" ht="15.75">
      <c r="A24" s="155">
        <v>9</v>
      </c>
      <c r="B24" s="161" t="str">
        <f>'[1]For-data-entry'!B21</f>
        <v>Indian Overseas Bank</v>
      </c>
      <c r="C24" s="152">
        <f>'[1]For-data-entry'!BS21</f>
        <v>61250.639000000003</v>
      </c>
      <c r="D24" s="152">
        <f>'[1]For-data-entry'!BT21</f>
        <v>32032</v>
      </c>
      <c r="E24" s="152">
        <f>'[1]For-data-entry'!BU21</f>
        <v>26176.59</v>
      </c>
      <c r="F24" s="152">
        <f>'[1]For-data-entry'!BX21</f>
        <v>60402</v>
      </c>
      <c r="G24" s="152">
        <f>'[1]For-data-entry'!BY21</f>
        <v>52434.05</v>
      </c>
    </row>
    <row r="25" spans="1:7" ht="15.75">
      <c r="A25" s="155">
        <v>10</v>
      </c>
      <c r="B25" s="161" t="str">
        <f>'[1]For-data-entry'!B22</f>
        <v>Oriental Bank of Commerce</v>
      </c>
      <c r="C25" s="152">
        <f>'[1]For-data-entry'!BS22</f>
        <v>12059.8053463203</v>
      </c>
      <c r="D25" s="152">
        <f>'[1]For-data-entry'!BT22</f>
        <v>1555</v>
      </c>
      <c r="E25" s="152">
        <f>'[1]For-data-entry'!BU22</f>
        <v>2794.4829463000001</v>
      </c>
      <c r="F25" s="152">
        <f>'[1]For-data-entry'!BX22</f>
        <v>3533</v>
      </c>
      <c r="G25" s="152">
        <f>'[1]For-data-entry'!BY22</f>
        <v>8663.4751723000008</v>
      </c>
    </row>
    <row r="26" spans="1:7" ht="15.75">
      <c r="A26" s="155">
        <v>11</v>
      </c>
      <c r="B26" s="161" t="str">
        <f>'[1]For-data-entry'!B23</f>
        <v>Punjab National Bank</v>
      </c>
      <c r="C26" s="152">
        <f>'[1]For-data-entry'!BS23</f>
        <v>15755.0843463203</v>
      </c>
      <c r="D26" s="152">
        <f>'[1]For-data-entry'!BT23</f>
        <v>5619</v>
      </c>
      <c r="E26" s="152">
        <f>'[1]For-data-entry'!BU23</f>
        <v>5021.59</v>
      </c>
      <c r="F26" s="152">
        <f>'[1]For-data-entry'!BX23</f>
        <v>15570</v>
      </c>
      <c r="G26" s="152">
        <f>'[1]For-data-entry'!BY23</f>
        <v>25417.07</v>
      </c>
    </row>
    <row r="27" spans="1:7" ht="15.75">
      <c r="A27" s="155">
        <v>12</v>
      </c>
      <c r="B27" s="161" t="str">
        <f>'[1]For-data-entry'!B24</f>
        <v>Punjab and Synd Bank</v>
      </c>
      <c r="C27" s="152">
        <f>'[1]For-data-entry'!BS24</f>
        <v>1439.3109999999999</v>
      </c>
      <c r="D27" s="152">
        <f>'[1]For-data-entry'!BT24</f>
        <v>1</v>
      </c>
      <c r="E27" s="152">
        <f>'[1]For-data-entry'!BU24</f>
        <v>3</v>
      </c>
      <c r="F27" s="152">
        <f>'[1]For-data-entry'!BX24</f>
        <v>10</v>
      </c>
      <c r="G27" s="152">
        <f>'[1]For-data-entry'!BY24</f>
        <v>62</v>
      </c>
    </row>
    <row r="28" spans="1:7" ht="15.75">
      <c r="A28" s="155">
        <v>13</v>
      </c>
      <c r="B28" s="161" t="str">
        <f>'[1]For-data-entry'!B25</f>
        <v>UCO Bank</v>
      </c>
      <c r="C28" s="152">
        <f>'[1]For-data-entry'!BS25</f>
        <v>20978.09</v>
      </c>
      <c r="D28" s="152">
        <f>'[1]For-data-entry'!BT25</f>
        <v>394</v>
      </c>
      <c r="E28" s="152">
        <f>'[1]For-data-entry'!BU25</f>
        <v>767.35</v>
      </c>
      <c r="F28" s="152">
        <f>'[1]For-data-entry'!BX25</f>
        <v>3169</v>
      </c>
      <c r="G28" s="152">
        <f>'[1]For-data-entry'!BY25</f>
        <v>3952.26</v>
      </c>
    </row>
    <row r="29" spans="1:7" ht="15.75">
      <c r="A29" s="155">
        <v>14</v>
      </c>
      <c r="B29" s="161" t="str">
        <f>'[1]For-data-entry'!B26</f>
        <v>Union Bank Of India</v>
      </c>
      <c r="C29" s="152">
        <f>'[1]For-data-entry'!BS26</f>
        <v>66410.06</v>
      </c>
      <c r="D29" s="152">
        <f>'[1]For-data-entry'!BT26</f>
        <v>29791</v>
      </c>
      <c r="E29" s="152">
        <f>'[1]For-data-entry'!BU26</f>
        <v>35307.995917599997</v>
      </c>
      <c r="F29" s="152">
        <f>'[1]For-data-entry'!BX26</f>
        <v>184734</v>
      </c>
      <c r="G29" s="152">
        <f>'[1]For-data-entry'!BY26</f>
        <v>312754.12579050002</v>
      </c>
    </row>
    <row r="30" spans="1:7" ht="15.75">
      <c r="A30" s="155">
        <v>15</v>
      </c>
      <c r="B30" s="161" t="str">
        <f>'[1]For-data-entry'!B27</f>
        <v>United Bank of India</v>
      </c>
      <c r="C30" s="152">
        <f>'[1]For-data-entry'!BS27</f>
        <v>5259.7743463203497</v>
      </c>
      <c r="D30" s="152">
        <f>'[1]For-data-entry'!BT27</f>
        <v>0</v>
      </c>
      <c r="E30" s="152">
        <f>'[1]For-data-entry'!BU27</f>
        <v>0</v>
      </c>
      <c r="F30" s="152">
        <f>'[1]For-data-entry'!BX27</f>
        <v>0</v>
      </c>
      <c r="G30" s="152">
        <f>'[1]For-data-entry'!BY27</f>
        <v>0</v>
      </c>
    </row>
    <row r="31" spans="1:7" ht="15.75">
      <c r="A31" s="155">
        <v>16</v>
      </c>
      <c r="B31" s="161" t="str">
        <f>'[1]For-data-entry'!B28</f>
        <v>IDBI Bank</v>
      </c>
      <c r="C31" s="152">
        <f>'[1]For-data-entry'!BS28</f>
        <v>22454.78</v>
      </c>
      <c r="D31" s="152">
        <f>'[1]For-data-entry'!BT28</f>
        <v>2941</v>
      </c>
      <c r="E31" s="152">
        <f>'[1]For-data-entry'!BU28</f>
        <v>6033.7874069999998</v>
      </c>
      <c r="F31" s="152">
        <f>'[1]For-data-entry'!BX28</f>
        <v>22958</v>
      </c>
      <c r="G31" s="152">
        <f>'[1]For-data-entry'!BY28</f>
        <v>65377.010000000097</v>
      </c>
    </row>
    <row r="32" spans="1:7" ht="15.75">
      <c r="A32" s="155"/>
      <c r="B32" s="16" t="s">
        <v>89</v>
      </c>
      <c r="C32" s="154">
        <f>'[1]For-data-entry'!BS29</f>
        <v>412730.62107792194</v>
      </c>
      <c r="D32" s="154">
        <f>'[1]For-data-entry'!BT29</f>
        <v>117364</v>
      </c>
      <c r="E32" s="154">
        <f>'[1]For-data-entry'!BU29</f>
        <v>156274.40627090001</v>
      </c>
      <c r="F32" s="154">
        <f>'[1]For-data-entry'!BX29</f>
        <v>404563</v>
      </c>
      <c r="G32" s="154">
        <f>'[1]For-data-entry'!BY29</f>
        <v>677384.71496280015</v>
      </c>
    </row>
    <row r="33" spans="1:7" ht="15.75">
      <c r="A33" s="17" t="s">
        <v>70</v>
      </c>
      <c r="B33" s="16" t="s">
        <v>69</v>
      </c>
      <c r="C33" s="152"/>
      <c r="D33" s="152"/>
      <c r="E33" s="152"/>
      <c r="F33" s="152"/>
      <c r="G33" s="152"/>
    </row>
    <row r="34" spans="1:7" ht="15.75">
      <c r="A34" s="158">
        <v>1</v>
      </c>
      <c r="B34" s="156" t="str">
        <f>'[1]For-data-entry'!B32</f>
        <v>Karnataka Bank Ltd</v>
      </c>
      <c r="C34" s="152">
        <f>'[1]For-data-entry'!BS32</f>
        <v>138167.163</v>
      </c>
      <c r="D34" s="152">
        <f>'[1]For-data-entry'!BT32</f>
        <v>1392</v>
      </c>
      <c r="E34" s="152">
        <f>'[1]For-data-entry'!BU32</f>
        <v>6454.11</v>
      </c>
      <c r="F34" s="152">
        <f>'[1]For-data-entry'!BX32</f>
        <v>21823</v>
      </c>
      <c r="G34" s="152">
        <f>'[1]For-data-entry'!BY32</f>
        <v>56069.1</v>
      </c>
    </row>
    <row r="35" spans="1:7" ht="15.75">
      <c r="A35" s="158">
        <v>2</v>
      </c>
      <c r="B35" s="156" t="str">
        <f>'[1]For-data-entry'!B33</f>
        <v>Kotak Mahendra Bank</v>
      </c>
      <c r="C35" s="152">
        <f>'[1]For-data-entry'!BS33</f>
        <v>25528.0943463203</v>
      </c>
      <c r="D35" s="152">
        <f>'[1]For-data-entry'!BT33</f>
        <v>1</v>
      </c>
      <c r="E35" s="152">
        <f>'[1]For-data-entry'!BU33</f>
        <v>1.1200000000000001</v>
      </c>
      <c r="F35" s="152">
        <f>'[1]For-data-entry'!BX33</f>
        <v>2143</v>
      </c>
      <c r="G35" s="152">
        <f>'[1]For-data-entry'!BY33</f>
        <v>4530.1265733</v>
      </c>
    </row>
    <row r="36" spans="1:7" ht="15.75">
      <c r="A36" s="158">
        <v>3</v>
      </c>
      <c r="B36" s="156" t="str">
        <f>'[1]For-data-entry'!B34</f>
        <v>Cathelic Syrian Bank Ltd.</v>
      </c>
      <c r="C36" s="152">
        <f>'[1]For-data-entry'!BS34</f>
        <v>6539.509</v>
      </c>
      <c r="D36" s="152">
        <f>'[1]For-data-entry'!BT34</f>
        <v>1</v>
      </c>
      <c r="E36" s="152">
        <f>'[1]For-data-entry'!BU34</f>
        <v>1.35</v>
      </c>
      <c r="F36" s="152">
        <f>'[1]For-data-entry'!BX34</f>
        <v>1</v>
      </c>
      <c r="G36" s="152">
        <f>'[1]For-data-entry'!BY34</f>
        <v>1.35</v>
      </c>
    </row>
    <row r="37" spans="1:7" ht="15.75">
      <c r="A37" s="158">
        <v>4</v>
      </c>
      <c r="B37" s="156" t="str">
        <f>'[1]For-data-entry'!B35</f>
        <v>City Union Bank Ltd</v>
      </c>
      <c r="C37" s="152">
        <f>'[1]For-data-entry'!BS35</f>
        <v>5283.07</v>
      </c>
      <c r="D37" s="152">
        <f>'[1]For-data-entry'!BT35</f>
        <v>2293</v>
      </c>
      <c r="E37" s="152">
        <f>'[1]For-data-entry'!BU35</f>
        <v>1806.70847</v>
      </c>
      <c r="F37" s="152">
        <f>'[1]For-data-entry'!BX35</f>
        <v>2130</v>
      </c>
      <c r="G37" s="152">
        <f>'[1]For-data-entry'!BY35</f>
        <v>1832.617086</v>
      </c>
    </row>
    <row r="38" spans="1:7" ht="15.75">
      <c r="A38" s="158">
        <v>5</v>
      </c>
      <c r="B38" s="156" t="str">
        <f>'[1]For-data-entry'!B36</f>
        <v>Dhanalaxmi Bank Ltd.</v>
      </c>
      <c r="C38" s="152">
        <f>'[1]For-data-entry'!BS36</f>
        <v>3843.4059999999999</v>
      </c>
      <c r="D38" s="152">
        <f>'[1]For-data-entry'!BT36</f>
        <v>0</v>
      </c>
      <c r="E38" s="152">
        <f>'[1]For-data-entry'!BU36</f>
        <v>0</v>
      </c>
      <c r="F38" s="152">
        <f>'[1]For-data-entry'!BX36</f>
        <v>0</v>
      </c>
      <c r="G38" s="152">
        <f>'[1]For-data-entry'!BY36</f>
        <v>0</v>
      </c>
    </row>
    <row r="39" spans="1:7" ht="14.25" customHeight="1">
      <c r="A39" s="158">
        <v>6</v>
      </c>
      <c r="B39" s="156" t="str">
        <f>'[1]For-data-entry'!B37</f>
        <v>Federal Bank Ltd.</v>
      </c>
      <c r="C39" s="152">
        <f>'[1]For-data-entry'!BS37</f>
        <v>30884.858</v>
      </c>
      <c r="D39" s="152">
        <f>'[1]For-data-entry'!BT37</f>
        <v>51464</v>
      </c>
      <c r="E39" s="152">
        <f>'[1]For-data-entry'!BU37</f>
        <v>61010.411999999997</v>
      </c>
      <c r="F39" s="152">
        <f>'[1]For-data-entry'!BX37</f>
        <v>37005</v>
      </c>
      <c r="G39" s="152">
        <f>'[1]For-data-entry'!BY37</f>
        <v>52993.612000000001</v>
      </c>
    </row>
    <row r="40" spans="1:7" ht="14.25" customHeight="1">
      <c r="A40" s="158">
        <v>7</v>
      </c>
      <c r="B40" s="156" t="str">
        <f>'[1]For-data-entry'!B38</f>
        <v>J and K Bank Ltd</v>
      </c>
      <c r="C40" s="152">
        <f>'[1]For-data-entry'!BS38</f>
        <v>1392.048</v>
      </c>
      <c r="D40" s="152">
        <f>'[1]For-data-entry'!BT38</f>
        <v>0</v>
      </c>
      <c r="E40" s="152">
        <f>'[1]For-data-entry'!BU38</f>
        <v>0</v>
      </c>
      <c r="F40" s="152">
        <f>'[1]For-data-entry'!BX38</f>
        <v>0</v>
      </c>
      <c r="G40" s="152">
        <f>'[1]For-data-entry'!BY38</f>
        <v>0</v>
      </c>
    </row>
    <row r="41" spans="1:7" ht="14.25" customHeight="1">
      <c r="A41" s="158">
        <v>8</v>
      </c>
      <c r="B41" s="156" t="str">
        <f>'[1]For-data-entry'!B39</f>
        <v>Karur Vysya Bank Ltd.</v>
      </c>
      <c r="C41" s="152">
        <f>'[1]For-data-entry'!BS39</f>
        <v>13357.718000000001</v>
      </c>
      <c r="D41" s="152">
        <f>'[1]For-data-entry'!BT39</f>
        <v>1352</v>
      </c>
      <c r="E41" s="152">
        <f>'[1]For-data-entry'!BU39</f>
        <v>922</v>
      </c>
      <c r="F41" s="152">
        <f>'[1]For-data-entry'!BX39</f>
        <v>1715</v>
      </c>
      <c r="G41" s="152">
        <f>'[1]For-data-entry'!BY39</f>
        <v>1124</v>
      </c>
    </row>
    <row r="42" spans="1:7" ht="14.25" customHeight="1">
      <c r="A42" s="158">
        <v>9</v>
      </c>
      <c r="B42" s="156" t="str">
        <f>'[1]For-data-entry'!B40</f>
        <v>Lakshmi Vilas Bank Ltd</v>
      </c>
      <c r="C42" s="152">
        <f>'[1]For-data-entry'!BS40</f>
        <v>16458.633999999998</v>
      </c>
      <c r="D42" s="152">
        <f>'[1]For-data-entry'!BT40</f>
        <v>0</v>
      </c>
      <c r="E42" s="152">
        <f>'[1]For-data-entry'!BU40</f>
        <v>0</v>
      </c>
      <c r="F42" s="152">
        <f>'[1]For-data-entry'!BX40</f>
        <v>0</v>
      </c>
      <c r="G42" s="152">
        <f>'[1]For-data-entry'!BY40</f>
        <v>0</v>
      </c>
    </row>
    <row r="43" spans="1:7" ht="15.75">
      <c r="A43" s="158">
        <v>10</v>
      </c>
      <c r="B43" s="156" t="str">
        <f>'[1]For-data-entry'!B41</f>
        <v xml:space="preserve">Ratnakar Bank Ltd </v>
      </c>
      <c r="C43" s="152">
        <f>'[1]For-data-entry'!BS41</f>
        <v>7990.29</v>
      </c>
      <c r="D43" s="152">
        <f>'[1]For-data-entry'!BT41</f>
        <v>2336</v>
      </c>
      <c r="E43" s="152">
        <f>'[1]For-data-entry'!BU41</f>
        <v>4515.59</v>
      </c>
      <c r="F43" s="152">
        <f>'[1]For-data-entry'!BX41</f>
        <v>6890</v>
      </c>
      <c r="G43" s="152">
        <f>'[1]For-data-entry'!BY41</f>
        <v>23710.1924301</v>
      </c>
    </row>
    <row r="44" spans="1:7" ht="15.75">
      <c r="A44" s="158">
        <v>11</v>
      </c>
      <c r="B44" s="156" t="str">
        <f>'[1]For-data-entry'!B42</f>
        <v>South Indian Bank Ltd</v>
      </c>
      <c r="C44" s="152">
        <f>'[1]For-data-entry'!BS42</f>
        <v>20259.013346320298</v>
      </c>
      <c r="D44" s="152">
        <f>'[1]For-data-entry'!BT42</f>
        <v>12275</v>
      </c>
      <c r="E44" s="152">
        <f>'[1]For-data-entry'!BU42</f>
        <v>26724</v>
      </c>
      <c r="F44" s="152">
        <f>'[1]For-data-entry'!BX42</f>
        <v>12469</v>
      </c>
      <c r="G44" s="152">
        <f>'[1]For-data-entry'!BY42</f>
        <v>28849</v>
      </c>
    </row>
    <row r="45" spans="1:7" ht="15.75">
      <c r="A45" s="158">
        <v>12</v>
      </c>
      <c r="B45" s="156" t="str">
        <f>'[1]For-data-entry'!B43</f>
        <v>Tamil Nadu Merchantile Bank Ltd.</v>
      </c>
      <c r="C45" s="152">
        <f>'[1]For-data-entry'!BS43</f>
        <v>1974.462</v>
      </c>
      <c r="D45" s="152">
        <f>'[1]For-data-entry'!BT43</f>
        <v>2384</v>
      </c>
      <c r="E45" s="152">
        <f>'[1]For-data-entry'!BU43</f>
        <v>1947.57</v>
      </c>
      <c r="F45" s="152">
        <f>'[1]For-data-entry'!BX43</f>
        <v>1981</v>
      </c>
      <c r="G45" s="152">
        <f>'[1]For-data-entry'!BY43</f>
        <v>1687.81</v>
      </c>
    </row>
    <row r="46" spans="1:7" ht="15.75">
      <c r="A46" s="158">
        <v>13</v>
      </c>
      <c r="B46" s="156" t="str">
        <f>'[1]For-data-entry'!B44</f>
        <v>IndusInd Bank</v>
      </c>
      <c r="C46" s="152">
        <f>'[1]For-data-entry'!BS44</f>
        <v>887.48</v>
      </c>
      <c r="D46" s="152">
        <f>'[1]For-data-entry'!BT44</f>
        <v>0</v>
      </c>
      <c r="E46" s="152">
        <f>'[1]For-data-entry'!BU44</f>
        <v>0</v>
      </c>
      <c r="F46" s="152">
        <f>'[1]For-data-entry'!BX44</f>
        <v>0</v>
      </c>
      <c r="G46" s="152">
        <f>'[1]For-data-entry'!BY44</f>
        <v>0</v>
      </c>
    </row>
    <row r="47" spans="1:7" ht="15.75">
      <c r="A47" s="158">
        <v>14</v>
      </c>
      <c r="B47" s="156" t="str">
        <f>'[1]For-data-entry'!B45</f>
        <v>HDFC Bank Ltd</v>
      </c>
      <c r="C47" s="152">
        <f>'[1]For-data-entry'!BS45</f>
        <v>71507.192999999999</v>
      </c>
      <c r="D47" s="152">
        <f>'[1]For-data-entry'!BT45</f>
        <v>47774</v>
      </c>
      <c r="E47" s="152">
        <f>'[1]For-data-entry'!BU45</f>
        <v>111997.279983</v>
      </c>
      <c r="F47" s="152">
        <f>'[1]For-data-entry'!BX45</f>
        <v>91425</v>
      </c>
      <c r="G47" s="152">
        <f>'[1]For-data-entry'!BY45</f>
        <v>237386.19631190001</v>
      </c>
    </row>
    <row r="48" spans="1:7" ht="15.75">
      <c r="A48" s="158">
        <v>15</v>
      </c>
      <c r="B48" s="156" t="str">
        <f>'[1]For-data-entry'!B46</f>
        <v xml:space="preserve">Axis Bank Ltd </v>
      </c>
      <c r="C48" s="152">
        <f>'[1]For-data-entry'!BS46</f>
        <v>90259.611999999994</v>
      </c>
      <c r="D48" s="152">
        <f>'[1]For-data-entry'!BT46</f>
        <v>4789</v>
      </c>
      <c r="E48" s="152">
        <f>'[1]For-data-entry'!BU46</f>
        <v>29035.110280000001</v>
      </c>
      <c r="F48" s="152">
        <f>'[1]For-data-entry'!BX46</f>
        <v>41089</v>
      </c>
      <c r="G48" s="152">
        <f>'[1]For-data-entry'!BY46</f>
        <v>255177.87582079999</v>
      </c>
    </row>
    <row r="49" spans="1:7" ht="15.75">
      <c r="A49" s="158">
        <v>16</v>
      </c>
      <c r="B49" s="156" t="str">
        <f>'[1]For-data-entry'!B47</f>
        <v>ICICI Bank Ltd</v>
      </c>
      <c r="C49" s="152">
        <f>'[1]For-data-entry'!BS47</f>
        <v>74747.357000000004</v>
      </c>
      <c r="D49" s="152">
        <f>'[1]For-data-entry'!BT47</f>
        <v>36566</v>
      </c>
      <c r="E49" s="152">
        <f>'[1]For-data-entry'!BU47</f>
        <v>99587.158849300002</v>
      </c>
      <c r="F49" s="152">
        <f>'[1]For-data-entry'!BX47</f>
        <v>66935</v>
      </c>
      <c r="G49" s="152">
        <f>'[1]For-data-entry'!BY47</f>
        <v>180230.00914489999</v>
      </c>
    </row>
    <row r="50" spans="1:7" ht="15.75">
      <c r="A50" s="158">
        <v>17</v>
      </c>
      <c r="B50" s="156" t="str">
        <f>'[1]For-data-entry'!B48</f>
        <v>YES BANK Ltd.</v>
      </c>
      <c r="C50" s="152">
        <f>'[1]For-data-entry'!BS48</f>
        <v>2133.6673463203501</v>
      </c>
      <c r="D50" s="152">
        <f>'[1]For-data-entry'!BT48</f>
        <v>16004</v>
      </c>
      <c r="E50" s="152">
        <f>'[1]For-data-entry'!BU48</f>
        <v>38087</v>
      </c>
      <c r="F50" s="152">
        <f>'[1]For-data-entry'!BX48</f>
        <v>16004</v>
      </c>
      <c r="G50" s="152">
        <f>'[1]For-data-entry'!BY48</f>
        <v>38087</v>
      </c>
    </row>
    <row r="51" spans="1:7" ht="15.75">
      <c r="A51" s="155"/>
      <c r="B51" s="16" t="s">
        <v>63</v>
      </c>
      <c r="C51" s="154">
        <f>'[1]For-data-entry'!BS49</f>
        <v>511213.57503896096</v>
      </c>
      <c r="D51" s="154">
        <f>'[1]For-data-entry'!BT49</f>
        <v>178631</v>
      </c>
      <c r="E51" s="154">
        <f>'[1]For-data-entry'!BU49</f>
        <v>382089.4095823</v>
      </c>
      <c r="F51" s="154">
        <f>'[1]For-data-entry'!BX49</f>
        <v>301610</v>
      </c>
      <c r="G51" s="154">
        <f>'[1]For-data-entry'!BY49</f>
        <v>881678.88936699997</v>
      </c>
    </row>
    <row r="52" spans="1:7" ht="15.75">
      <c r="A52" s="17" t="s">
        <v>62</v>
      </c>
      <c r="B52" s="16" t="s">
        <v>61</v>
      </c>
      <c r="C52" s="152"/>
      <c r="D52" s="152"/>
      <c r="E52" s="152"/>
      <c r="F52" s="152"/>
      <c r="G52" s="152"/>
    </row>
    <row r="53" spans="1:7" ht="15.75">
      <c r="A53" s="155">
        <v>1</v>
      </c>
      <c r="B53" s="161" t="str">
        <f>'[1]For-data-entry'!B51</f>
        <v xml:space="preserve">Kavery Grameena Bank </v>
      </c>
      <c r="C53" s="152">
        <f>'[1]For-data-entry'!BS51</f>
        <v>215976.68</v>
      </c>
      <c r="D53" s="152">
        <f>'[1]For-data-entry'!BT51</f>
        <v>348220</v>
      </c>
      <c r="E53" s="152">
        <f>'[1]For-data-entry'!BU51</f>
        <v>177065</v>
      </c>
      <c r="F53" s="152">
        <f>'[1]For-data-entry'!BX51</f>
        <v>241248</v>
      </c>
      <c r="G53" s="152">
        <f>'[1]For-data-entry'!BY51</f>
        <v>254356</v>
      </c>
    </row>
    <row r="54" spans="1:7" ht="15.75">
      <c r="A54" s="158">
        <v>2</v>
      </c>
      <c r="B54" s="161" t="str">
        <f>'[1]For-data-entry'!B52</f>
        <v>Pragathi Krishna  Grameena Bank</v>
      </c>
      <c r="C54" s="152">
        <f>'[1]For-data-entry'!BS52</f>
        <v>599497.51</v>
      </c>
      <c r="D54" s="152">
        <f>'[1]For-data-entry'!BT52</f>
        <v>140796</v>
      </c>
      <c r="E54" s="152">
        <f>'[1]For-data-entry'!BU52</f>
        <v>171031</v>
      </c>
      <c r="F54" s="152">
        <f>'[1]For-data-entry'!BX52</f>
        <v>196749</v>
      </c>
      <c r="G54" s="152">
        <f>'[1]For-data-entry'!BY52</f>
        <v>229084</v>
      </c>
    </row>
    <row r="55" spans="1:7" ht="15.75">
      <c r="A55" s="158">
        <v>3</v>
      </c>
      <c r="B55" s="161" t="str">
        <f>'[1]For-data-entry'!B53</f>
        <v>Karnataka Vikas Grameena Bank</v>
      </c>
      <c r="C55" s="152">
        <f>'[1]For-data-entry'!BS53</f>
        <v>303148.087</v>
      </c>
      <c r="D55" s="152">
        <f>'[1]For-data-entry'!BT53</f>
        <v>188024</v>
      </c>
      <c r="E55" s="152">
        <f>'[1]For-data-entry'!BU53</f>
        <v>296940.36</v>
      </c>
      <c r="F55" s="152">
        <f>'[1]For-data-entry'!BX53</f>
        <v>281322</v>
      </c>
      <c r="G55" s="152">
        <f>'[1]For-data-entry'!BY53</f>
        <v>430026.46</v>
      </c>
    </row>
    <row r="56" spans="1:7" ht="15.75">
      <c r="A56" s="17"/>
      <c r="B56" s="16" t="s">
        <v>60</v>
      </c>
      <c r="C56" s="154">
        <f>'[1]For-data-entry'!BS54</f>
        <v>1118622.277</v>
      </c>
      <c r="D56" s="154">
        <f>'[1]For-data-entry'!BT54</f>
        <v>677040</v>
      </c>
      <c r="E56" s="154">
        <f>'[1]For-data-entry'!BU54</f>
        <v>645036.36</v>
      </c>
      <c r="F56" s="154">
        <f>'[1]For-data-entry'!BX54</f>
        <v>719319</v>
      </c>
      <c r="G56" s="154">
        <f>'[1]For-data-entry'!BY54</f>
        <v>913466.46</v>
      </c>
    </row>
    <row r="57" spans="1:7" ht="14.25" customHeight="1">
      <c r="A57" s="16" t="s">
        <v>59</v>
      </c>
      <c r="B57" s="11"/>
      <c r="C57" s="154">
        <f>'[1]For-data-entry'!BS58</f>
        <v>3435572.298603883</v>
      </c>
      <c r="D57" s="154">
        <f>'[1]For-data-entry'!BT58</f>
        <v>1149591</v>
      </c>
      <c r="E57" s="154">
        <f>'[1]For-data-entry'!BU58</f>
        <v>1651650.1855812003</v>
      </c>
      <c r="F57" s="154">
        <f>'[1]For-data-entry'!BX58</f>
        <v>2201217</v>
      </c>
      <c r="G57" s="154">
        <f>'[1]For-data-entry'!BY58</f>
        <v>3902184.7345147999</v>
      </c>
    </row>
    <row r="58" spans="1:7" ht="15.75">
      <c r="A58" s="16" t="s">
        <v>224</v>
      </c>
      <c r="B58" s="160"/>
      <c r="C58" s="154">
        <f>'[1]For-data-entry'!BS56</f>
        <v>4554194.5756038828</v>
      </c>
      <c r="D58" s="154">
        <f>'[1]For-data-entry'!BT56</f>
        <v>1826631</v>
      </c>
      <c r="E58" s="154">
        <f>'[1]For-data-entry'!BU56</f>
        <v>2296686.5455812002</v>
      </c>
      <c r="F58" s="159">
        <f>'[1]For-data-entry'!BX56</f>
        <v>2920536</v>
      </c>
      <c r="G58" s="159">
        <f>'[1]For-data-entry'!BY56</f>
        <v>4815651.1945147999</v>
      </c>
    </row>
    <row r="59" spans="1:7" ht="14.25" customHeight="1">
      <c r="A59" s="17" t="s">
        <v>57</v>
      </c>
      <c r="B59" s="16" t="s">
        <v>56</v>
      </c>
      <c r="C59" s="152"/>
      <c r="D59" s="152"/>
      <c r="E59" s="152"/>
      <c r="F59" s="152"/>
      <c r="G59" s="152"/>
    </row>
    <row r="60" spans="1:7" ht="14.25" customHeight="1">
      <c r="A60" s="158">
        <v>1</v>
      </c>
      <c r="B60" s="156" t="str">
        <f>'[1]For-data-entry'!B61</f>
        <v>KSCARD Bk.Ltd</v>
      </c>
      <c r="C60" s="152">
        <f>'[1]For-data-entry'!BS61</f>
        <v>15886.403</v>
      </c>
      <c r="D60" s="152">
        <f>'[1]For-data-entry'!BT61</f>
        <v>0</v>
      </c>
      <c r="E60" s="152">
        <f>'[1]For-data-entry'!BU61</f>
        <v>0</v>
      </c>
      <c r="F60" s="152">
        <f>'[1]For-data-entry'!BX61</f>
        <v>263</v>
      </c>
      <c r="G60" s="152">
        <f>'[1]For-data-entry'!BY61</f>
        <v>832.9</v>
      </c>
    </row>
    <row r="61" spans="1:7" ht="18.75">
      <c r="A61" s="157">
        <v>2</v>
      </c>
      <c r="B61" s="156" t="str">
        <f>'[1]For-data-entry'!B62</f>
        <v xml:space="preserve">K.S.Coop Apex Bank ltd </v>
      </c>
      <c r="C61" s="152">
        <f>'[1]For-data-entry'!BS62</f>
        <v>1211683.2050000001</v>
      </c>
      <c r="D61" s="152">
        <f>'[1]For-data-entry'!BT62</f>
        <v>2039201</v>
      </c>
      <c r="E61" s="152">
        <f>'[1]For-data-entry'!BU62</f>
        <v>1057188.6499999999</v>
      </c>
      <c r="F61" s="152">
        <f>'[1]For-data-entry'!BX62</f>
        <v>2215515</v>
      </c>
      <c r="G61" s="152">
        <f>'[1]For-data-entry'!BY62</f>
        <v>1144936.06</v>
      </c>
    </row>
    <row r="62" spans="1:7" ht="18.75">
      <c r="A62" s="157">
        <v>3</v>
      </c>
      <c r="B62" s="156" t="str">
        <f>'[1]For-data-entry'!B63</f>
        <v>Indl.Co.Op.Bank ltd.</v>
      </c>
      <c r="C62" s="152">
        <f>'[1]For-data-entry'!BS63</f>
        <v>73430.27</v>
      </c>
      <c r="D62" s="152">
        <f>'[1]For-data-entry'!BT63</f>
        <v>0</v>
      </c>
      <c r="E62" s="152">
        <f>'[1]For-data-entry'!BU63</f>
        <v>0</v>
      </c>
      <c r="F62" s="152">
        <f>'[1]For-data-entry'!BX63</f>
        <v>0</v>
      </c>
      <c r="G62" s="152">
        <f>'[1]For-data-entry'!BY63</f>
        <v>0</v>
      </c>
    </row>
    <row r="63" spans="1:7" ht="14.25" customHeight="1">
      <c r="A63" s="155"/>
      <c r="B63" s="16" t="s">
        <v>55</v>
      </c>
      <c r="C63" s="154">
        <f>'[1]For-data-entry'!BS64</f>
        <v>1300999.878</v>
      </c>
      <c r="D63" s="154">
        <f>'[1]For-data-entry'!BT64</f>
        <v>2039201</v>
      </c>
      <c r="E63" s="154">
        <f>'[1]For-data-entry'!BU64</f>
        <v>1057188.6499999999</v>
      </c>
      <c r="F63" s="154">
        <f>'[1]For-data-entry'!BX64</f>
        <v>2215778</v>
      </c>
      <c r="G63" s="154">
        <f>'[1]For-data-entry'!BY64</f>
        <v>1145768.96</v>
      </c>
    </row>
    <row r="64" spans="1:7" ht="14.25" customHeight="1">
      <c r="A64" s="15" t="s">
        <v>54</v>
      </c>
      <c r="B64" s="153" t="str">
        <f>'[1]For-data-entry'!B65</f>
        <v>KSFC</v>
      </c>
      <c r="C64" s="152">
        <f>'[1]For-data-entry'!BS65</f>
        <v>1093.3019999999999</v>
      </c>
      <c r="D64" s="152">
        <f>'[1]For-data-entry'!BT65</f>
        <v>0</v>
      </c>
      <c r="E64" s="152">
        <f>'[1]For-data-entry'!BU65</f>
        <v>0</v>
      </c>
      <c r="F64" s="152">
        <f>'[1]For-data-entry'!BX65</f>
        <v>0</v>
      </c>
      <c r="G64" s="152">
        <f>'[1]For-data-entry'!BY65</f>
        <v>0</v>
      </c>
    </row>
    <row r="65" spans="1:7" ht="14.25" customHeight="1">
      <c r="A65" s="15"/>
      <c r="B65" s="14" t="s">
        <v>53</v>
      </c>
      <c r="C65" s="152">
        <f>'[1]For-data-entry'!BS66</f>
        <v>1093.3019999999999</v>
      </c>
      <c r="D65" s="152">
        <f>'[1]For-data-entry'!BT66</f>
        <v>0</v>
      </c>
      <c r="E65" s="152">
        <f>'[1]For-data-entry'!BU66</f>
        <v>0</v>
      </c>
      <c r="F65" s="152">
        <f>'[1]For-data-entry'!BX66</f>
        <v>0</v>
      </c>
      <c r="G65" s="152">
        <f>'[1]For-data-entry'!BY66</f>
        <v>0</v>
      </c>
    </row>
    <row r="66" spans="1:7" ht="15.75">
      <c r="A66" s="15"/>
      <c r="B66" s="14" t="s">
        <v>237</v>
      </c>
      <c r="C66" s="151">
        <f>'[1]For-data-entry'!BS67</f>
        <v>5856287.7556038825</v>
      </c>
      <c r="D66" s="151">
        <f>'[1]For-data-entry'!BT67</f>
        <v>3865832</v>
      </c>
      <c r="E66" s="151">
        <f>'[1]For-data-entry'!BU67</f>
        <v>3353875.1955812001</v>
      </c>
      <c r="F66" s="151">
        <f>'[1]For-data-entry'!BX67</f>
        <v>5136314</v>
      </c>
      <c r="G66" s="151">
        <f>'[1]For-data-entry'!BY67</f>
        <v>5961420.1545147998</v>
      </c>
    </row>
  </sheetData>
  <mergeCells count="8">
    <mergeCell ref="F4:G6"/>
    <mergeCell ref="A1:G1"/>
    <mergeCell ref="F3:G3"/>
    <mergeCell ref="B4:B7"/>
    <mergeCell ref="D5:E5"/>
    <mergeCell ref="D4:E4"/>
    <mergeCell ref="A2:G2"/>
    <mergeCell ref="A4:A7"/>
  </mergeCells>
  <printOptions horizontalCentered="1" verticalCentered="1" gridLines="1"/>
  <pageMargins left="1.0629921259842521" right="0.19685039370078741" top="0.23622047244094491" bottom="0.19685039370078741" header="0.23622047244094491" footer="0.19685039370078741"/>
  <pageSetup paperSize="9" scale="63" orientation="portrait" horizontalDpi="120" verticalDpi="144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4"/>
  <sheetViews>
    <sheetView topLeftCell="A31" zoomScale="60" zoomScaleNormal="60" workbookViewId="0">
      <selection activeCell="J14" sqref="J14"/>
    </sheetView>
  </sheetViews>
  <sheetFormatPr defaultRowHeight="18.75"/>
  <cols>
    <col min="1" max="1" width="4.5703125" style="304" customWidth="1"/>
    <col min="2" max="2" width="145.85546875" style="304" customWidth="1"/>
    <col min="3" max="3" width="23.85546875" bestFit="1" customWidth="1"/>
    <col min="4" max="4" width="27.5703125" bestFit="1" customWidth="1"/>
  </cols>
  <sheetData>
    <row r="1" spans="1:4" ht="30" customHeight="1">
      <c r="A1" s="438" t="s">
        <v>398</v>
      </c>
      <c r="B1" s="438"/>
      <c r="C1" s="438"/>
      <c r="D1" s="438"/>
    </row>
    <row r="2" spans="1:4" ht="35.25" customHeight="1">
      <c r="A2" s="438" t="s">
        <v>399</v>
      </c>
      <c r="B2" s="438"/>
      <c r="C2" s="438"/>
      <c r="D2" s="438"/>
    </row>
    <row r="3" spans="1:4">
      <c r="A3" s="439"/>
      <c r="B3" s="440"/>
      <c r="C3" s="440"/>
      <c r="D3" s="441"/>
    </row>
    <row r="4" spans="1:4" ht="26.25" customHeight="1">
      <c r="A4" s="436" t="s">
        <v>367</v>
      </c>
      <c r="B4" s="437"/>
      <c r="C4" s="442" t="s">
        <v>397</v>
      </c>
      <c r="D4" s="443"/>
    </row>
    <row r="5" spans="1:4" ht="26.25" customHeight="1">
      <c r="A5" s="305"/>
      <c r="B5" s="306"/>
      <c r="C5" s="444"/>
      <c r="D5" s="445"/>
    </row>
    <row r="6" spans="1:4" ht="78.75">
      <c r="A6" s="307" t="s">
        <v>50</v>
      </c>
      <c r="B6" s="308" t="s">
        <v>368</v>
      </c>
      <c r="C6" s="324" t="s">
        <v>64</v>
      </c>
      <c r="D6" s="324" t="s">
        <v>249</v>
      </c>
    </row>
    <row r="7" spans="1:4">
      <c r="A7" s="309">
        <v>1</v>
      </c>
      <c r="B7" s="310">
        <v>2</v>
      </c>
      <c r="C7" s="325">
        <v>3</v>
      </c>
      <c r="D7" s="325">
        <v>4</v>
      </c>
    </row>
    <row r="8" spans="1:4">
      <c r="A8" s="311"/>
      <c r="B8" s="312"/>
      <c r="C8" s="325"/>
      <c r="D8" s="325"/>
    </row>
    <row r="9" spans="1:4" ht="23.25">
      <c r="A9" s="313" t="s">
        <v>327</v>
      </c>
      <c r="B9" s="314" t="s">
        <v>369</v>
      </c>
      <c r="C9" s="325"/>
      <c r="D9" s="325"/>
    </row>
    <row r="10" spans="1:4" ht="23.25">
      <c r="A10" s="313"/>
      <c r="B10" s="314"/>
      <c r="C10" s="325"/>
      <c r="D10" s="325"/>
    </row>
    <row r="11" spans="1:4" ht="35.25">
      <c r="A11" s="315">
        <v>1</v>
      </c>
      <c r="B11" s="314" t="s">
        <v>370</v>
      </c>
      <c r="C11" s="326">
        <v>52928</v>
      </c>
      <c r="D11" s="326">
        <v>47529</v>
      </c>
    </row>
    <row r="12" spans="1:4" ht="48.75">
      <c r="A12" s="316">
        <v>2</v>
      </c>
      <c r="B12" s="317" t="s">
        <v>371</v>
      </c>
      <c r="C12" s="326">
        <v>119041</v>
      </c>
      <c r="D12" s="326">
        <v>100766</v>
      </c>
    </row>
    <row r="13" spans="1:4" ht="48.75">
      <c r="A13" s="316">
        <v>3</v>
      </c>
      <c r="B13" s="318" t="s">
        <v>372</v>
      </c>
      <c r="C13" s="326">
        <v>636124</v>
      </c>
      <c r="D13" s="326">
        <v>588651</v>
      </c>
    </row>
    <row r="14" spans="1:4" ht="46.5">
      <c r="A14" s="319">
        <v>4</v>
      </c>
      <c r="B14" s="320" t="s">
        <v>373</v>
      </c>
      <c r="C14" s="326">
        <v>150754</v>
      </c>
      <c r="D14" s="326">
        <v>138392</v>
      </c>
    </row>
    <row r="15" spans="1:4" ht="35.25">
      <c r="A15" s="315"/>
      <c r="B15" s="314"/>
      <c r="C15" s="326"/>
      <c r="D15" s="326"/>
    </row>
    <row r="16" spans="1:4" ht="35.25">
      <c r="A16" s="313" t="s">
        <v>374</v>
      </c>
      <c r="B16" s="314" t="s">
        <v>375</v>
      </c>
      <c r="C16" s="326"/>
      <c r="D16" s="326"/>
    </row>
    <row r="17" spans="1:4" ht="35.25">
      <c r="A17" s="315">
        <v>1</v>
      </c>
      <c r="B17" s="314" t="s">
        <v>376</v>
      </c>
      <c r="C17" s="326">
        <v>95651</v>
      </c>
      <c r="D17" s="326">
        <v>91103</v>
      </c>
    </row>
    <row r="18" spans="1:4" ht="35.25">
      <c r="A18" s="315">
        <v>2</v>
      </c>
      <c r="B18" s="317" t="s">
        <v>377</v>
      </c>
      <c r="C18" s="326">
        <v>71842</v>
      </c>
      <c r="D18" s="326">
        <v>67321</v>
      </c>
    </row>
    <row r="19" spans="1:4" ht="35.25">
      <c r="A19" s="316">
        <v>3</v>
      </c>
      <c r="B19" s="321" t="s">
        <v>378</v>
      </c>
      <c r="C19" s="326">
        <v>340034</v>
      </c>
      <c r="D19" s="326">
        <v>323596</v>
      </c>
    </row>
    <row r="20" spans="1:4" ht="48.75">
      <c r="A20" s="316">
        <v>4</v>
      </c>
      <c r="B20" s="317" t="s">
        <v>379</v>
      </c>
      <c r="C20" s="326">
        <v>257088</v>
      </c>
      <c r="D20" s="326">
        <v>239050</v>
      </c>
    </row>
    <row r="21" spans="1:4" ht="35.25">
      <c r="A21" s="316">
        <v>5</v>
      </c>
      <c r="B21" s="317" t="s">
        <v>380</v>
      </c>
      <c r="C21" s="326">
        <v>107277</v>
      </c>
      <c r="D21" s="326">
        <v>101411</v>
      </c>
    </row>
    <row r="22" spans="1:4" ht="35.25">
      <c r="A22" s="316">
        <v>6</v>
      </c>
      <c r="B22" s="317" t="s">
        <v>381</v>
      </c>
      <c r="C22" s="326">
        <v>92622</v>
      </c>
      <c r="D22" s="326">
        <v>84583</v>
      </c>
    </row>
    <row r="23" spans="1:4" ht="35.25">
      <c r="A23" s="316">
        <v>7</v>
      </c>
      <c r="B23" s="317" t="s">
        <v>382</v>
      </c>
      <c r="C23" s="326">
        <v>118095</v>
      </c>
      <c r="D23" s="326">
        <v>110371</v>
      </c>
    </row>
    <row r="24" spans="1:4" ht="35.25">
      <c r="A24" s="316">
        <v>8</v>
      </c>
      <c r="B24" s="317" t="s">
        <v>383</v>
      </c>
      <c r="C24" s="326">
        <v>108006</v>
      </c>
      <c r="D24" s="326">
        <v>99331</v>
      </c>
    </row>
    <row r="25" spans="1:4" ht="35.25">
      <c r="A25" s="315"/>
      <c r="B25" s="314"/>
      <c r="C25" s="326"/>
      <c r="D25" s="326"/>
    </row>
    <row r="26" spans="1:4" ht="48.75">
      <c r="A26" s="322" t="s">
        <v>322</v>
      </c>
      <c r="B26" s="317" t="s">
        <v>384</v>
      </c>
      <c r="C26" s="326"/>
      <c r="D26" s="326"/>
    </row>
    <row r="27" spans="1:4" ht="35.25">
      <c r="A27" s="313"/>
      <c r="B27" s="314"/>
      <c r="C27" s="326"/>
      <c r="D27" s="326"/>
    </row>
    <row r="28" spans="1:4" ht="35.25">
      <c r="A28" s="316">
        <v>1</v>
      </c>
      <c r="B28" s="314" t="s">
        <v>385</v>
      </c>
      <c r="C28" s="326">
        <v>1542</v>
      </c>
      <c r="D28" s="326">
        <v>1394</v>
      </c>
    </row>
    <row r="29" spans="1:4" ht="46.5">
      <c r="A29" s="316">
        <v>2</v>
      </c>
      <c r="B29" s="320" t="s">
        <v>386</v>
      </c>
      <c r="C29" s="326">
        <v>6315</v>
      </c>
      <c r="D29" s="326">
        <v>6081</v>
      </c>
    </row>
    <row r="30" spans="1:4" ht="35.25">
      <c r="A30" s="316">
        <v>3</v>
      </c>
      <c r="B30" s="317" t="s">
        <v>387</v>
      </c>
      <c r="C30" s="326">
        <v>22549</v>
      </c>
      <c r="D30" s="326">
        <v>21985</v>
      </c>
    </row>
    <row r="31" spans="1:4" ht="48.75">
      <c r="A31" s="316">
        <v>4</v>
      </c>
      <c r="B31" s="317" t="s">
        <v>388</v>
      </c>
      <c r="C31" s="326">
        <v>68887</v>
      </c>
      <c r="D31" s="326">
        <v>68102</v>
      </c>
    </row>
    <row r="32" spans="1:4" ht="35.25">
      <c r="A32" s="323" t="s">
        <v>389</v>
      </c>
      <c r="B32" s="317" t="s">
        <v>390</v>
      </c>
      <c r="C32" s="326">
        <v>2120</v>
      </c>
      <c r="D32" s="326">
        <v>1655</v>
      </c>
    </row>
    <row r="33" spans="1:4" ht="35.25">
      <c r="A33" s="316">
        <v>6</v>
      </c>
      <c r="B33" s="317" t="s">
        <v>391</v>
      </c>
      <c r="C33" s="326">
        <v>3208</v>
      </c>
      <c r="D33" s="326">
        <v>3092</v>
      </c>
    </row>
    <row r="34" spans="1:4" ht="35.25">
      <c r="A34" s="313" t="s">
        <v>321</v>
      </c>
      <c r="B34" s="314" t="s">
        <v>392</v>
      </c>
      <c r="C34" s="326"/>
      <c r="D34" s="326"/>
    </row>
    <row r="35" spans="1:4" ht="35.25">
      <c r="A35" s="316">
        <v>1</v>
      </c>
      <c r="B35" s="317" t="s">
        <v>393</v>
      </c>
      <c r="C35" s="326">
        <v>1431763</v>
      </c>
      <c r="D35" s="326">
        <v>1346180</v>
      </c>
    </row>
    <row r="36" spans="1:4" ht="35.25">
      <c r="A36" s="316">
        <v>2</v>
      </c>
      <c r="B36" s="317" t="s">
        <v>394</v>
      </c>
      <c r="C36" s="326">
        <v>1863159</v>
      </c>
      <c r="D36" s="326">
        <v>1699830</v>
      </c>
    </row>
    <row r="37" spans="1:4" ht="35.25">
      <c r="A37" s="323">
        <v>3</v>
      </c>
      <c r="B37" s="317" t="s">
        <v>395</v>
      </c>
      <c r="C37" s="326">
        <v>425990</v>
      </c>
      <c r="D37" s="326">
        <v>385223</v>
      </c>
    </row>
    <row r="38" spans="1:4" ht="35.25">
      <c r="A38" s="323">
        <v>4</v>
      </c>
      <c r="B38" s="317" t="s">
        <v>396</v>
      </c>
      <c r="C38" s="326">
        <v>666405.53</v>
      </c>
      <c r="D38" s="326">
        <v>593639.51</v>
      </c>
    </row>
    <row r="44" spans="1:4">
      <c r="B44"/>
    </row>
  </sheetData>
  <mergeCells count="5">
    <mergeCell ref="A4:B4"/>
    <mergeCell ref="A1:D1"/>
    <mergeCell ref="A2:D2"/>
    <mergeCell ref="A3:D3"/>
    <mergeCell ref="C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4"/>
  <sheetViews>
    <sheetView zoomScale="60" zoomScaleNormal="60" workbookViewId="0">
      <selection activeCell="I14" sqref="I14"/>
    </sheetView>
  </sheetViews>
  <sheetFormatPr defaultRowHeight="18.75"/>
  <cols>
    <col min="1" max="1" width="4.5703125" style="304" customWidth="1"/>
    <col min="2" max="2" width="145.85546875" style="304" customWidth="1"/>
    <col min="3" max="3" width="23.85546875" bestFit="1" customWidth="1"/>
    <col min="4" max="4" width="27.5703125" bestFit="1" customWidth="1"/>
  </cols>
  <sheetData>
    <row r="1" spans="1:4" ht="30" customHeight="1">
      <c r="A1" s="438" t="s">
        <v>398</v>
      </c>
      <c r="B1" s="438"/>
      <c r="C1" s="438"/>
      <c r="D1" s="438"/>
    </row>
    <row r="2" spans="1:4" ht="35.25" customHeight="1">
      <c r="A2" s="438" t="s">
        <v>399</v>
      </c>
      <c r="B2" s="438"/>
      <c r="C2" s="438"/>
      <c r="D2" s="438"/>
    </row>
    <row r="3" spans="1:4">
      <c r="A3" s="439"/>
      <c r="B3" s="440"/>
      <c r="C3" s="440"/>
      <c r="D3" s="441"/>
    </row>
    <row r="4" spans="1:4" ht="26.25" customHeight="1">
      <c r="A4" s="436" t="s">
        <v>367</v>
      </c>
      <c r="B4" s="437"/>
      <c r="C4" s="442" t="s">
        <v>400</v>
      </c>
      <c r="D4" s="443"/>
    </row>
    <row r="5" spans="1:4" ht="26.25" customHeight="1">
      <c r="A5" s="305"/>
      <c r="B5" s="306"/>
      <c r="C5" s="444"/>
      <c r="D5" s="445"/>
    </row>
    <row r="6" spans="1:4" ht="78.75">
      <c r="A6" s="307" t="s">
        <v>50</v>
      </c>
      <c r="B6" s="308" t="s">
        <v>368</v>
      </c>
      <c r="C6" s="324" t="s">
        <v>64</v>
      </c>
      <c r="D6" s="324" t="s">
        <v>249</v>
      </c>
    </row>
    <row r="7" spans="1:4">
      <c r="A7" s="309">
        <v>1</v>
      </c>
      <c r="B7" s="310">
        <v>2</v>
      </c>
      <c r="C7" s="325">
        <v>3</v>
      </c>
      <c r="D7" s="325">
        <v>4</v>
      </c>
    </row>
    <row r="8" spans="1:4">
      <c r="A8" s="311"/>
      <c r="B8" s="312"/>
      <c r="C8" s="325"/>
      <c r="D8" s="325"/>
    </row>
    <row r="9" spans="1:4" ht="23.25">
      <c r="A9" s="313" t="s">
        <v>327</v>
      </c>
      <c r="B9" s="314" t="s">
        <v>369</v>
      </c>
      <c r="C9" s="325"/>
      <c r="D9" s="325"/>
    </row>
    <row r="10" spans="1:4" ht="23.25">
      <c r="A10" s="313"/>
      <c r="B10" s="314"/>
      <c r="C10" s="325"/>
      <c r="D10" s="325"/>
    </row>
    <row r="11" spans="1:4" ht="35.25">
      <c r="A11" s="315">
        <v>1</v>
      </c>
      <c r="B11" s="314" t="s">
        <v>370</v>
      </c>
      <c r="C11" s="326">
        <v>3092</v>
      </c>
      <c r="D11" s="326">
        <v>2849</v>
      </c>
    </row>
    <row r="12" spans="1:4" ht="48.75">
      <c r="A12" s="316">
        <v>2</v>
      </c>
      <c r="B12" s="317" t="s">
        <v>371</v>
      </c>
      <c r="C12" s="326">
        <v>11250</v>
      </c>
      <c r="D12" s="326">
        <v>10362</v>
      </c>
    </row>
    <row r="13" spans="1:4" ht="48.75">
      <c r="A13" s="316">
        <v>3</v>
      </c>
      <c r="B13" s="318" t="s">
        <v>372</v>
      </c>
      <c r="C13" s="326">
        <v>227993</v>
      </c>
      <c r="D13" s="326">
        <v>211519</v>
      </c>
    </row>
    <row r="14" spans="1:4" ht="46.5">
      <c r="A14" s="319">
        <v>4</v>
      </c>
      <c r="B14" s="320" t="s">
        <v>373</v>
      </c>
      <c r="C14" s="326">
        <v>16501</v>
      </c>
      <c r="D14" s="326">
        <v>15320</v>
      </c>
    </row>
    <row r="15" spans="1:4" ht="35.25">
      <c r="A15" s="315"/>
      <c r="B15" s="314"/>
      <c r="C15" s="326"/>
      <c r="D15" s="326"/>
    </row>
    <row r="16" spans="1:4" ht="35.25">
      <c r="A16" s="313" t="s">
        <v>374</v>
      </c>
      <c r="B16" s="314" t="s">
        <v>375</v>
      </c>
      <c r="C16" s="326"/>
      <c r="D16" s="326"/>
    </row>
    <row r="17" spans="1:4" ht="35.25">
      <c r="A17" s="315">
        <v>1</v>
      </c>
      <c r="B17" s="314" t="s">
        <v>376</v>
      </c>
      <c r="C17" s="326">
        <v>24080</v>
      </c>
      <c r="D17" s="326">
        <v>21960</v>
      </c>
    </row>
    <row r="18" spans="1:4" ht="35.25">
      <c r="A18" s="315">
        <v>2</v>
      </c>
      <c r="B18" s="317" t="s">
        <v>377</v>
      </c>
      <c r="C18" s="326">
        <v>20410</v>
      </c>
      <c r="D18" s="326">
        <v>18742</v>
      </c>
    </row>
    <row r="19" spans="1:4" ht="35.25">
      <c r="A19" s="316">
        <v>3</v>
      </c>
      <c r="B19" s="321" t="s">
        <v>378</v>
      </c>
      <c r="C19" s="326">
        <v>82899</v>
      </c>
      <c r="D19" s="326">
        <v>75168</v>
      </c>
    </row>
    <row r="20" spans="1:4" ht="48.75">
      <c r="A20" s="316">
        <v>4</v>
      </c>
      <c r="B20" s="317" t="s">
        <v>379</v>
      </c>
      <c r="C20" s="326">
        <v>89949</v>
      </c>
      <c r="D20" s="326">
        <v>82461</v>
      </c>
    </row>
    <row r="21" spans="1:4" ht="35.25">
      <c r="A21" s="316">
        <v>5</v>
      </c>
      <c r="B21" s="317" t="s">
        <v>380</v>
      </c>
      <c r="C21" s="326">
        <v>68180</v>
      </c>
      <c r="D21" s="326">
        <v>61898</v>
      </c>
    </row>
    <row r="22" spans="1:4" ht="35.25">
      <c r="A22" s="316">
        <v>6</v>
      </c>
      <c r="B22" s="317" t="s">
        <v>381</v>
      </c>
      <c r="C22" s="326">
        <v>71709</v>
      </c>
      <c r="D22" s="326">
        <v>65829</v>
      </c>
    </row>
    <row r="23" spans="1:4" ht="35.25">
      <c r="A23" s="316">
        <v>7</v>
      </c>
      <c r="B23" s="317" t="s">
        <v>382</v>
      </c>
      <c r="C23" s="326">
        <v>62029</v>
      </c>
      <c r="D23" s="326">
        <v>56540</v>
      </c>
    </row>
    <row r="24" spans="1:4" ht="35.25">
      <c r="A24" s="316">
        <v>8</v>
      </c>
      <c r="B24" s="317" t="s">
        <v>383</v>
      </c>
      <c r="C24" s="326">
        <v>44366</v>
      </c>
      <c r="D24" s="326">
        <v>41278</v>
      </c>
    </row>
    <row r="25" spans="1:4" ht="35.25">
      <c r="A25" s="315"/>
      <c r="B25" s="314"/>
      <c r="C25" s="326"/>
      <c r="D25" s="326"/>
    </row>
    <row r="26" spans="1:4" ht="48.75">
      <c r="A26" s="322" t="s">
        <v>322</v>
      </c>
      <c r="B26" s="317" t="s">
        <v>384</v>
      </c>
      <c r="C26" s="326"/>
      <c r="D26" s="326"/>
    </row>
    <row r="27" spans="1:4" ht="35.25">
      <c r="A27" s="313"/>
      <c r="B27" s="314"/>
      <c r="C27" s="326"/>
      <c r="D27" s="326"/>
    </row>
    <row r="28" spans="1:4" ht="35.25">
      <c r="A28" s="316">
        <v>1</v>
      </c>
      <c r="B28" s="314" t="s">
        <v>385</v>
      </c>
      <c r="C28" s="326">
        <v>0</v>
      </c>
      <c r="D28" s="326">
        <v>0</v>
      </c>
    </row>
    <row r="29" spans="1:4" ht="46.5">
      <c r="A29" s="316">
        <v>2</v>
      </c>
      <c r="B29" s="320" t="s">
        <v>386</v>
      </c>
      <c r="C29" s="326">
        <v>0</v>
      </c>
      <c r="D29" s="326">
        <v>0</v>
      </c>
    </row>
    <row r="30" spans="1:4" ht="35.25">
      <c r="A30" s="316">
        <v>3</v>
      </c>
      <c r="B30" s="317" t="s">
        <v>387</v>
      </c>
      <c r="C30" s="326">
        <v>0</v>
      </c>
      <c r="D30" s="326">
        <v>0</v>
      </c>
    </row>
    <row r="31" spans="1:4" ht="48.75">
      <c r="A31" s="316">
        <v>4</v>
      </c>
      <c r="B31" s="317" t="s">
        <v>388</v>
      </c>
      <c r="C31" s="326">
        <v>0</v>
      </c>
      <c r="D31" s="326">
        <v>0</v>
      </c>
    </row>
    <row r="32" spans="1:4" ht="35.25">
      <c r="A32" s="323" t="s">
        <v>389</v>
      </c>
      <c r="B32" s="317" t="s">
        <v>390</v>
      </c>
      <c r="C32" s="326">
        <v>0</v>
      </c>
      <c r="D32" s="326">
        <v>0</v>
      </c>
    </row>
    <row r="33" spans="1:4" ht="35.25">
      <c r="A33" s="316">
        <v>6</v>
      </c>
      <c r="B33" s="317" t="s">
        <v>391</v>
      </c>
      <c r="C33" s="326">
        <v>0</v>
      </c>
      <c r="D33" s="326">
        <v>0</v>
      </c>
    </row>
    <row r="34" spans="1:4" ht="35.25">
      <c r="A34" s="313" t="s">
        <v>321</v>
      </c>
      <c r="B34" s="314" t="s">
        <v>392</v>
      </c>
      <c r="C34" s="326"/>
      <c r="D34" s="326"/>
    </row>
    <row r="35" spans="1:4" ht="35.25">
      <c r="A35" s="316">
        <v>1</v>
      </c>
      <c r="B35" s="317" t="s">
        <v>393</v>
      </c>
      <c r="C35" s="326">
        <v>407064</v>
      </c>
      <c r="D35" s="326">
        <v>386593</v>
      </c>
    </row>
    <row r="36" spans="1:4" ht="35.25">
      <c r="A36" s="316">
        <v>2</v>
      </c>
      <c r="B36" s="317" t="s">
        <v>394</v>
      </c>
      <c r="C36" s="326">
        <v>525689</v>
      </c>
      <c r="D36" s="326">
        <v>498431</v>
      </c>
    </row>
    <row r="37" spans="1:4" ht="35.25">
      <c r="A37" s="323">
        <v>3</v>
      </c>
      <c r="B37" s="317" t="s">
        <v>395</v>
      </c>
      <c r="C37" s="326">
        <v>111868</v>
      </c>
      <c r="D37" s="326">
        <v>106420</v>
      </c>
    </row>
    <row r="38" spans="1:4" ht="35.25">
      <c r="A38" s="323">
        <v>4</v>
      </c>
      <c r="B38" s="317" t="s">
        <v>396</v>
      </c>
      <c r="C38" s="326">
        <v>185729</v>
      </c>
      <c r="D38" s="326">
        <v>175873</v>
      </c>
    </row>
    <row r="44" spans="1:4">
      <c r="B44"/>
    </row>
  </sheetData>
  <mergeCells count="5">
    <mergeCell ref="A1:D1"/>
    <mergeCell ref="A2:D2"/>
    <mergeCell ref="A3:D3"/>
    <mergeCell ref="A4:B4"/>
    <mergeCell ref="C4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4"/>
  <sheetViews>
    <sheetView zoomScale="60" zoomScaleNormal="60" workbookViewId="0">
      <selection activeCell="G12" sqref="G12"/>
    </sheetView>
  </sheetViews>
  <sheetFormatPr defaultRowHeight="18.75"/>
  <cols>
    <col min="1" max="1" width="4.5703125" style="304" customWidth="1"/>
    <col min="2" max="2" width="145.85546875" style="304" customWidth="1"/>
    <col min="3" max="3" width="23.85546875" bestFit="1" customWidth="1"/>
    <col min="4" max="4" width="27.5703125" bestFit="1" customWidth="1"/>
  </cols>
  <sheetData>
    <row r="1" spans="1:4" ht="30" customHeight="1">
      <c r="A1" s="438" t="s">
        <v>398</v>
      </c>
      <c r="B1" s="438"/>
      <c r="C1" s="438"/>
      <c r="D1" s="438"/>
    </row>
    <row r="2" spans="1:4" ht="35.25" customHeight="1">
      <c r="A2" s="438" t="s">
        <v>399</v>
      </c>
      <c r="B2" s="438"/>
      <c r="C2" s="438"/>
      <c r="D2" s="438"/>
    </row>
    <row r="3" spans="1:4">
      <c r="A3" s="439"/>
      <c r="B3" s="440"/>
      <c r="C3" s="440"/>
      <c r="D3" s="441"/>
    </row>
    <row r="4" spans="1:4" ht="26.25" customHeight="1">
      <c r="A4" s="436" t="s">
        <v>367</v>
      </c>
      <c r="B4" s="437"/>
      <c r="C4" s="442" t="s">
        <v>401</v>
      </c>
      <c r="D4" s="443"/>
    </row>
    <row r="5" spans="1:4" ht="26.25" customHeight="1">
      <c r="A5" s="305"/>
      <c r="B5" s="306"/>
      <c r="C5" s="444"/>
      <c r="D5" s="445"/>
    </row>
    <row r="6" spans="1:4" ht="78.75">
      <c r="A6" s="307" t="s">
        <v>50</v>
      </c>
      <c r="B6" s="308" t="s">
        <v>368</v>
      </c>
      <c r="C6" s="324" t="s">
        <v>64</v>
      </c>
      <c r="D6" s="324" t="s">
        <v>249</v>
      </c>
    </row>
    <row r="7" spans="1:4">
      <c r="A7" s="309">
        <v>1</v>
      </c>
      <c r="B7" s="310">
        <v>2</v>
      </c>
      <c r="C7" s="325">
        <v>3</v>
      </c>
      <c r="D7" s="325">
        <v>4</v>
      </c>
    </row>
    <row r="8" spans="1:4">
      <c r="A8" s="311"/>
      <c r="B8" s="312"/>
      <c r="C8" s="325"/>
      <c r="D8" s="325"/>
    </row>
    <row r="9" spans="1:4" ht="23.25">
      <c r="A9" s="313" t="s">
        <v>327</v>
      </c>
      <c r="B9" s="314" t="s">
        <v>369</v>
      </c>
      <c r="C9" s="325"/>
      <c r="D9" s="325"/>
    </row>
    <row r="10" spans="1:4" ht="23.25">
      <c r="A10" s="313"/>
      <c r="B10" s="314"/>
      <c r="C10" s="325"/>
      <c r="D10" s="325"/>
    </row>
    <row r="11" spans="1:4" ht="35.25">
      <c r="A11" s="315">
        <v>1</v>
      </c>
      <c r="B11" s="314" t="s">
        <v>370</v>
      </c>
      <c r="C11" s="326">
        <v>7760</v>
      </c>
      <c r="D11" s="326">
        <v>6984</v>
      </c>
    </row>
    <row r="12" spans="1:4" ht="48.75">
      <c r="A12" s="316">
        <v>2</v>
      </c>
      <c r="B12" s="317" t="s">
        <v>371</v>
      </c>
      <c r="C12" s="326">
        <v>23862</v>
      </c>
      <c r="D12" s="326">
        <v>20415</v>
      </c>
    </row>
    <row r="13" spans="1:4" ht="48.75">
      <c r="A13" s="316">
        <v>3</v>
      </c>
      <c r="B13" s="318" t="s">
        <v>372</v>
      </c>
      <c r="C13" s="326">
        <v>237006</v>
      </c>
      <c r="D13" s="326">
        <v>207405</v>
      </c>
    </row>
    <row r="14" spans="1:4" ht="46.5">
      <c r="A14" s="319">
        <v>4</v>
      </c>
      <c r="B14" s="320" t="s">
        <v>373</v>
      </c>
      <c r="C14" s="326">
        <v>53673</v>
      </c>
      <c r="D14" s="326">
        <v>48306</v>
      </c>
    </row>
    <row r="15" spans="1:4" ht="35.25">
      <c r="A15" s="315"/>
      <c r="B15" s="314"/>
      <c r="C15" s="326"/>
      <c r="D15" s="326"/>
    </row>
    <row r="16" spans="1:4" ht="35.25">
      <c r="A16" s="313" t="s">
        <v>374</v>
      </c>
      <c r="B16" s="314" t="s">
        <v>375</v>
      </c>
      <c r="C16" s="326"/>
      <c r="D16" s="326"/>
    </row>
    <row r="17" spans="1:4" ht="35.25">
      <c r="A17" s="315">
        <v>1</v>
      </c>
      <c r="B17" s="314" t="s">
        <v>376</v>
      </c>
      <c r="C17" s="326">
        <v>14294</v>
      </c>
      <c r="D17" s="326">
        <v>12864</v>
      </c>
    </row>
    <row r="18" spans="1:4" ht="35.25">
      <c r="A18" s="315">
        <v>2</v>
      </c>
      <c r="B18" s="317" t="s">
        <v>377</v>
      </c>
      <c r="C18" s="326">
        <v>38007</v>
      </c>
      <c r="D18" s="326">
        <v>34206</v>
      </c>
    </row>
    <row r="19" spans="1:4" ht="35.25">
      <c r="A19" s="316">
        <v>3</v>
      </c>
      <c r="B19" s="321" t="s">
        <v>378</v>
      </c>
      <c r="C19" s="326">
        <v>38772</v>
      </c>
      <c r="D19" s="326">
        <v>35112</v>
      </c>
    </row>
    <row r="20" spans="1:4" ht="48.75">
      <c r="A20" s="316">
        <v>4</v>
      </c>
      <c r="B20" s="317" t="s">
        <v>379</v>
      </c>
      <c r="C20" s="326">
        <v>110142</v>
      </c>
      <c r="D20" s="326">
        <v>99788</v>
      </c>
    </row>
    <row r="21" spans="1:4" ht="35.25">
      <c r="A21" s="316">
        <v>5</v>
      </c>
      <c r="B21" s="317" t="s">
        <v>380</v>
      </c>
      <c r="C21" s="326">
        <v>25083</v>
      </c>
      <c r="D21" s="326">
        <v>22575</v>
      </c>
    </row>
    <row r="22" spans="1:4" ht="35.25">
      <c r="A22" s="316">
        <v>6</v>
      </c>
      <c r="B22" s="317" t="s">
        <v>381</v>
      </c>
      <c r="C22" s="326">
        <v>68275</v>
      </c>
      <c r="D22" s="326">
        <v>61447</v>
      </c>
    </row>
    <row r="23" spans="1:4" ht="35.25">
      <c r="A23" s="316">
        <v>7</v>
      </c>
      <c r="B23" s="317" t="s">
        <v>382</v>
      </c>
      <c r="C23" s="326">
        <v>0</v>
      </c>
      <c r="D23" s="326">
        <v>0</v>
      </c>
    </row>
    <row r="24" spans="1:4" ht="35.25">
      <c r="A24" s="316">
        <v>8</v>
      </c>
      <c r="B24" s="317" t="s">
        <v>383</v>
      </c>
      <c r="C24" s="326">
        <v>0</v>
      </c>
      <c r="D24" s="326">
        <v>0</v>
      </c>
    </row>
    <row r="25" spans="1:4" ht="35.25">
      <c r="A25" s="315"/>
      <c r="B25" s="314"/>
      <c r="C25" s="326"/>
      <c r="D25" s="326"/>
    </row>
    <row r="26" spans="1:4" ht="48.75">
      <c r="A26" s="322" t="s">
        <v>322</v>
      </c>
      <c r="B26" s="317" t="s">
        <v>384</v>
      </c>
      <c r="C26" s="326"/>
      <c r="D26" s="326"/>
    </row>
    <row r="27" spans="1:4" ht="35.25">
      <c r="A27" s="313"/>
      <c r="B27" s="314"/>
      <c r="C27" s="326"/>
      <c r="D27" s="326"/>
    </row>
    <row r="28" spans="1:4" ht="35.25">
      <c r="A28" s="316">
        <v>1</v>
      </c>
      <c r="B28" s="314" t="s">
        <v>385</v>
      </c>
      <c r="C28" s="326">
        <v>0</v>
      </c>
      <c r="D28" s="326">
        <v>0</v>
      </c>
    </row>
    <row r="29" spans="1:4" ht="46.5">
      <c r="A29" s="316">
        <v>2</v>
      </c>
      <c r="B29" s="320" t="s">
        <v>386</v>
      </c>
      <c r="C29" s="326">
        <v>0</v>
      </c>
      <c r="D29" s="326">
        <v>0</v>
      </c>
    </row>
    <row r="30" spans="1:4" ht="35.25">
      <c r="A30" s="316">
        <v>3</v>
      </c>
      <c r="B30" s="317" t="s">
        <v>387</v>
      </c>
      <c r="C30" s="326">
        <v>0</v>
      </c>
      <c r="D30" s="326">
        <v>0</v>
      </c>
    </row>
    <row r="31" spans="1:4" ht="48.75">
      <c r="A31" s="316">
        <v>4</v>
      </c>
      <c r="B31" s="317" t="s">
        <v>388</v>
      </c>
      <c r="C31" s="326">
        <v>0</v>
      </c>
      <c r="D31" s="326">
        <v>0</v>
      </c>
    </row>
    <row r="32" spans="1:4" ht="35.25">
      <c r="A32" s="323" t="s">
        <v>389</v>
      </c>
      <c r="B32" s="317" t="s">
        <v>390</v>
      </c>
      <c r="C32" s="326">
        <v>0</v>
      </c>
      <c r="D32" s="326">
        <v>0</v>
      </c>
    </row>
    <row r="33" spans="1:4" ht="35.25">
      <c r="A33" s="316">
        <v>6</v>
      </c>
      <c r="B33" s="317" t="s">
        <v>391</v>
      </c>
      <c r="C33" s="326">
        <v>0</v>
      </c>
      <c r="D33" s="326">
        <v>0</v>
      </c>
    </row>
    <row r="34" spans="1:4" ht="35.25">
      <c r="A34" s="313" t="s">
        <v>321</v>
      </c>
      <c r="B34" s="314" t="s">
        <v>392</v>
      </c>
      <c r="C34" s="326"/>
      <c r="D34" s="326"/>
    </row>
    <row r="35" spans="1:4" ht="35.25">
      <c r="A35" s="316">
        <v>1</v>
      </c>
      <c r="B35" s="317" t="s">
        <v>393</v>
      </c>
      <c r="C35" s="326">
        <v>487081</v>
      </c>
      <c r="D35" s="326">
        <v>428972</v>
      </c>
    </row>
    <row r="36" spans="1:4" ht="35.25">
      <c r="A36" s="316">
        <v>2</v>
      </c>
      <c r="B36" s="317" t="s">
        <v>394</v>
      </c>
      <c r="C36" s="326">
        <v>623416</v>
      </c>
      <c r="D36" s="326">
        <v>539030</v>
      </c>
    </row>
    <row r="37" spans="1:4" ht="35.25">
      <c r="A37" s="323">
        <v>3</v>
      </c>
      <c r="B37" s="317" t="s">
        <v>395</v>
      </c>
      <c r="C37" s="326">
        <v>76289</v>
      </c>
      <c r="D37" s="326">
        <v>68660</v>
      </c>
    </row>
    <row r="38" spans="1:4" ht="35.25">
      <c r="A38" s="323">
        <v>4</v>
      </c>
      <c r="B38" s="317" t="s">
        <v>396</v>
      </c>
      <c r="C38" s="326">
        <v>119395</v>
      </c>
      <c r="D38" s="326">
        <v>107455</v>
      </c>
    </row>
    <row r="44" spans="1:4">
      <c r="B44"/>
    </row>
  </sheetData>
  <mergeCells count="5">
    <mergeCell ref="A1:D1"/>
    <mergeCell ref="A2:D2"/>
    <mergeCell ref="A3:D3"/>
    <mergeCell ref="A4:B4"/>
    <mergeCell ref="C4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44"/>
  <sheetViews>
    <sheetView zoomScale="60" zoomScaleNormal="60" workbookViewId="0">
      <selection activeCell="J11" sqref="J11"/>
    </sheetView>
  </sheetViews>
  <sheetFormatPr defaultRowHeight="18.75"/>
  <cols>
    <col min="1" max="1" width="4.5703125" style="304" customWidth="1"/>
    <col min="2" max="2" width="145.85546875" style="304" customWidth="1"/>
    <col min="3" max="3" width="23.85546875" bestFit="1" customWidth="1"/>
    <col min="4" max="4" width="27.5703125" bestFit="1" customWidth="1"/>
  </cols>
  <sheetData>
    <row r="1" spans="1:4" ht="30" customHeight="1">
      <c r="A1" s="438" t="s">
        <v>398</v>
      </c>
      <c r="B1" s="438"/>
      <c r="C1" s="438"/>
      <c r="D1" s="438"/>
    </row>
    <row r="2" spans="1:4" ht="35.25" customHeight="1">
      <c r="A2" s="438" t="s">
        <v>399</v>
      </c>
      <c r="B2" s="438"/>
      <c r="C2" s="438"/>
      <c r="D2" s="438"/>
    </row>
    <row r="3" spans="1:4">
      <c r="A3" s="439"/>
      <c r="B3" s="440"/>
      <c r="C3" s="440"/>
      <c r="D3" s="441"/>
    </row>
    <row r="4" spans="1:4" ht="26.25" customHeight="1">
      <c r="A4" s="436" t="s">
        <v>367</v>
      </c>
      <c r="B4" s="437"/>
      <c r="C4" s="442" t="s">
        <v>402</v>
      </c>
      <c r="D4" s="443"/>
    </row>
    <row r="5" spans="1:4" ht="26.25" customHeight="1">
      <c r="A5" s="305"/>
      <c r="B5" s="306"/>
      <c r="C5" s="444"/>
      <c r="D5" s="445"/>
    </row>
    <row r="6" spans="1:4" ht="78.75">
      <c r="A6" s="307" t="s">
        <v>50</v>
      </c>
      <c r="B6" s="308" t="s">
        <v>368</v>
      </c>
      <c r="C6" s="324" t="s">
        <v>64</v>
      </c>
      <c r="D6" s="324" t="s">
        <v>249</v>
      </c>
    </row>
    <row r="7" spans="1:4">
      <c r="A7" s="309">
        <v>1</v>
      </c>
      <c r="B7" s="310">
        <v>2</v>
      </c>
      <c r="C7" s="325">
        <v>3</v>
      </c>
      <c r="D7" s="325">
        <v>4</v>
      </c>
    </row>
    <row r="8" spans="1:4">
      <c r="A8" s="311"/>
      <c r="B8" s="312"/>
      <c r="C8" s="325"/>
      <c r="D8" s="325"/>
    </row>
    <row r="9" spans="1:4" ht="23.25">
      <c r="A9" s="313" t="s">
        <v>327</v>
      </c>
      <c r="B9" s="314" t="s">
        <v>369</v>
      </c>
      <c r="C9" s="325"/>
      <c r="D9" s="325"/>
    </row>
    <row r="10" spans="1:4" ht="23.25">
      <c r="A10" s="313"/>
      <c r="B10" s="314"/>
      <c r="C10" s="325"/>
      <c r="D10" s="325"/>
    </row>
    <row r="11" spans="1:4" ht="35.25">
      <c r="A11" s="315">
        <v>1</v>
      </c>
      <c r="B11" s="314" t="s">
        <v>370</v>
      </c>
      <c r="C11" s="326">
        <v>63780</v>
      </c>
      <c r="D11" s="326">
        <v>57362</v>
      </c>
    </row>
    <row r="12" spans="1:4" ht="48.75">
      <c r="A12" s="316">
        <v>2</v>
      </c>
      <c r="B12" s="317" t="s">
        <v>371</v>
      </c>
      <c r="C12" s="326">
        <v>154153</v>
      </c>
      <c r="D12" s="326">
        <v>131543</v>
      </c>
    </row>
    <row r="13" spans="1:4" ht="48.75">
      <c r="A13" s="316">
        <v>3</v>
      </c>
      <c r="B13" s="318" t="s">
        <v>372</v>
      </c>
      <c r="C13" s="326">
        <v>1101123</v>
      </c>
      <c r="D13" s="326">
        <v>1007575</v>
      </c>
    </row>
    <row r="14" spans="1:4" ht="46.5">
      <c r="A14" s="319">
        <v>4</v>
      </c>
      <c r="B14" s="320" t="s">
        <v>373</v>
      </c>
      <c r="C14" s="326">
        <v>220928</v>
      </c>
      <c r="D14" s="326">
        <v>202018</v>
      </c>
    </row>
    <row r="15" spans="1:4" ht="35.25">
      <c r="A15" s="315"/>
      <c r="B15" s="314"/>
      <c r="C15" s="326"/>
      <c r="D15" s="326"/>
    </row>
    <row r="16" spans="1:4" ht="35.25">
      <c r="A16" s="313" t="s">
        <v>374</v>
      </c>
      <c r="B16" s="314" t="s">
        <v>375</v>
      </c>
      <c r="C16" s="326"/>
      <c r="D16" s="326"/>
    </row>
    <row r="17" spans="1:4" ht="35.25">
      <c r="A17" s="315">
        <v>1</v>
      </c>
      <c r="B17" s="314" t="s">
        <v>376</v>
      </c>
      <c r="C17" s="326">
        <v>134025</v>
      </c>
      <c r="D17" s="326">
        <v>125927</v>
      </c>
    </row>
    <row r="18" spans="1:4" ht="35.25">
      <c r="A18" s="315">
        <v>2</v>
      </c>
      <c r="B18" s="317" t="s">
        <v>377</v>
      </c>
      <c r="C18" s="326">
        <v>130259</v>
      </c>
      <c r="D18" s="326">
        <v>120269</v>
      </c>
    </row>
    <row r="19" spans="1:4" ht="35.25">
      <c r="A19" s="316">
        <v>3</v>
      </c>
      <c r="B19" s="321" t="s">
        <v>378</v>
      </c>
      <c r="C19" s="326">
        <v>461705</v>
      </c>
      <c r="D19" s="326">
        <v>433876</v>
      </c>
    </row>
    <row r="20" spans="1:4" ht="48.75">
      <c r="A20" s="316">
        <v>4</v>
      </c>
      <c r="B20" s="317" t="s">
        <v>379</v>
      </c>
      <c r="C20" s="326">
        <v>457179</v>
      </c>
      <c r="D20" s="326">
        <v>421299</v>
      </c>
    </row>
    <row r="21" spans="1:4" ht="35.25">
      <c r="A21" s="316">
        <v>5</v>
      </c>
      <c r="B21" s="317" t="s">
        <v>380</v>
      </c>
      <c r="C21" s="326">
        <v>200540</v>
      </c>
      <c r="D21" s="326">
        <v>185884</v>
      </c>
    </row>
    <row r="22" spans="1:4" ht="35.25">
      <c r="A22" s="316">
        <v>6</v>
      </c>
      <c r="B22" s="317" t="s">
        <v>381</v>
      </c>
      <c r="C22" s="326">
        <v>232606</v>
      </c>
      <c r="D22" s="326">
        <v>211859</v>
      </c>
    </row>
    <row r="23" spans="1:4" ht="35.25">
      <c r="A23" s="316">
        <v>7</v>
      </c>
      <c r="B23" s="317" t="s">
        <v>382</v>
      </c>
      <c r="C23" s="326">
        <v>180124</v>
      </c>
      <c r="D23" s="326">
        <v>166911</v>
      </c>
    </row>
    <row r="24" spans="1:4" ht="35.25">
      <c r="A24" s="316">
        <v>8</v>
      </c>
      <c r="B24" s="317" t="s">
        <v>383</v>
      </c>
      <c r="C24" s="326">
        <v>152372</v>
      </c>
      <c r="D24" s="326">
        <v>140609</v>
      </c>
    </row>
    <row r="25" spans="1:4" ht="35.25">
      <c r="A25" s="315"/>
      <c r="B25" s="314"/>
      <c r="C25" s="326"/>
      <c r="D25" s="326"/>
    </row>
    <row r="26" spans="1:4" ht="48.75">
      <c r="A26" s="322" t="s">
        <v>322</v>
      </c>
      <c r="B26" s="317" t="s">
        <v>384</v>
      </c>
      <c r="C26" s="326"/>
      <c r="D26" s="326"/>
    </row>
    <row r="27" spans="1:4" ht="35.25">
      <c r="A27" s="313"/>
      <c r="B27" s="314"/>
      <c r="C27" s="326"/>
      <c r="D27" s="326"/>
    </row>
    <row r="28" spans="1:4" ht="35.25">
      <c r="A28" s="316">
        <v>1</v>
      </c>
      <c r="B28" s="314" t="s">
        <v>385</v>
      </c>
      <c r="C28" s="326">
        <v>1542</v>
      </c>
      <c r="D28" s="326">
        <v>1394</v>
      </c>
    </row>
    <row r="29" spans="1:4" ht="46.5">
      <c r="A29" s="316">
        <v>2</v>
      </c>
      <c r="B29" s="320" t="s">
        <v>386</v>
      </c>
      <c r="C29" s="326">
        <v>6315</v>
      </c>
      <c r="D29" s="326">
        <v>6081</v>
      </c>
    </row>
    <row r="30" spans="1:4" ht="35.25">
      <c r="A30" s="316">
        <v>3</v>
      </c>
      <c r="B30" s="317" t="s">
        <v>387</v>
      </c>
      <c r="C30" s="326">
        <v>22549</v>
      </c>
      <c r="D30" s="326">
        <v>21985</v>
      </c>
    </row>
    <row r="31" spans="1:4" ht="48.75">
      <c r="A31" s="316">
        <v>4</v>
      </c>
      <c r="B31" s="317" t="s">
        <v>388</v>
      </c>
      <c r="C31" s="326">
        <v>68887</v>
      </c>
      <c r="D31" s="326">
        <v>68102</v>
      </c>
    </row>
    <row r="32" spans="1:4" ht="35.25">
      <c r="A32" s="323" t="s">
        <v>389</v>
      </c>
      <c r="B32" s="317" t="s">
        <v>390</v>
      </c>
      <c r="C32" s="326">
        <v>2120</v>
      </c>
      <c r="D32" s="326">
        <v>1655</v>
      </c>
    </row>
    <row r="33" spans="1:4" ht="35.25">
      <c r="A33" s="316">
        <v>6</v>
      </c>
      <c r="B33" s="317" t="s">
        <v>391</v>
      </c>
      <c r="C33" s="326">
        <v>3208</v>
      </c>
      <c r="D33" s="326">
        <v>3092</v>
      </c>
    </row>
    <row r="34" spans="1:4" ht="35.25">
      <c r="A34" s="313" t="s">
        <v>321</v>
      </c>
      <c r="B34" s="314" t="s">
        <v>392</v>
      </c>
      <c r="C34" s="326"/>
      <c r="D34" s="326"/>
    </row>
    <row r="35" spans="1:4" ht="35.25">
      <c r="A35" s="316">
        <v>1</v>
      </c>
      <c r="B35" s="317" t="s">
        <v>393</v>
      </c>
      <c r="C35" s="326">
        <v>2325908</v>
      </c>
      <c r="D35" s="326">
        <v>2161745</v>
      </c>
    </row>
    <row r="36" spans="1:4" ht="35.25">
      <c r="A36" s="316">
        <v>2</v>
      </c>
      <c r="B36" s="317" t="s">
        <v>394</v>
      </c>
      <c r="C36" s="326">
        <v>3012264</v>
      </c>
      <c r="D36" s="326">
        <v>2737291</v>
      </c>
    </row>
    <row r="37" spans="1:4" ht="35.25">
      <c r="A37" s="323">
        <v>3</v>
      </c>
      <c r="B37" s="317" t="s">
        <v>395</v>
      </c>
      <c r="C37" s="326">
        <v>614147</v>
      </c>
      <c r="D37" s="326">
        <v>560303</v>
      </c>
    </row>
    <row r="38" spans="1:4" ht="35.25">
      <c r="A38" s="323">
        <v>4</v>
      </c>
      <c r="B38" s="317" t="s">
        <v>396</v>
      </c>
      <c r="C38" s="326">
        <v>971529.53</v>
      </c>
      <c r="D38" s="326">
        <v>876967.51</v>
      </c>
    </row>
    <row r="44" spans="1:4">
      <c r="B44"/>
    </row>
  </sheetData>
  <mergeCells count="5">
    <mergeCell ref="A1:D1"/>
    <mergeCell ref="A2:D2"/>
    <mergeCell ref="A3:D3"/>
    <mergeCell ref="A4:B4"/>
    <mergeCell ref="C4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62"/>
  <sheetViews>
    <sheetView view="pageBreakPreview" topLeftCell="C1" zoomScale="60" workbookViewId="0">
      <pane ySplit="4" topLeftCell="A5" activePane="bottomLeft" state="frozen"/>
      <selection pane="bottomLeft" activeCell="C1" sqref="C1:M1"/>
    </sheetView>
  </sheetViews>
  <sheetFormatPr defaultRowHeight="15"/>
  <cols>
    <col min="1" max="1" width="12.7109375" style="35" customWidth="1"/>
    <col min="2" max="2" width="49.140625" style="35" customWidth="1"/>
    <col min="3" max="3" width="26.5703125" style="183" customWidth="1"/>
    <col min="4" max="4" width="22.140625" style="184" customWidth="1"/>
    <col min="5" max="5" width="24.85546875" style="183" customWidth="1"/>
    <col min="6" max="6" width="16.42578125" style="184" customWidth="1"/>
    <col min="7" max="7" width="25.140625" style="183" customWidth="1"/>
    <col min="8" max="8" width="29.28515625" style="184" customWidth="1"/>
    <col min="9" max="9" width="25.7109375" style="183" customWidth="1"/>
    <col min="10" max="10" width="16.42578125" style="184" customWidth="1"/>
    <col min="11" max="11" width="27.5703125" style="183" customWidth="1"/>
    <col min="12" max="12" width="26.140625" style="184" customWidth="1"/>
    <col min="13" max="13" width="27.7109375" style="183" customWidth="1"/>
    <col min="14" max="14" width="11.42578125" style="35" customWidth="1"/>
    <col min="15" max="16384" width="9.140625" style="35"/>
  </cols>
  <sheetData>
    <row r="1" spans="1:13" ht="37.5" customHeight="1">
      <c r="A1" s="450" t="s">
        <v>231</v>
      </c>
      <c r="B1" s="453" t="s">
        <v>80</v>
      </c>
      <c r="C1" s="454" t="s">
        <v>260</v>
      </c>
      <c r="D1" s="455"/>
      <c r="E1" s="455"/>
      <c r="F1" s="455"/>
      <c r="G1" s="455"/>
      <c r="H1" s="455"/>
      <c r="I1" s="455"/>
      <c r="J1" s="455"/>
      <c r="K1" s="455"/>
      <c r="L1" s="455"/>
      <c r="M1" s="456"/>
    </row>
    <row r="2" spans="1:13" ht="51.75" customHeight="1">
      <c r="A2" s="451"/>
      <c r="B2" s="453"/>
      <c r="C2" s="457" t="s">
        <v>259</v>
      </c>
      <c r="D2" s="458"/>
      <c r="E2" s="457" t="s">
        <v>258</v>
      </c>
      <c r="F2" s="459"/>
      <c r="G2" s="459"/>
      <c r="H2" s="458"/>
      <c r="I2" s="460" t="s">
        <v>257</v>
      </c>
      <c r="J2" s="459"/>
      <c r="K2" s="459"/>
      <c r="L2" s="458"/>
      <c r="M2" s="461" t="s">
        <v>256</v>
      </c>
    </row>
    <row r="3" spans="1:13" ht="34.5" customHeight="1">
      <c r="A3" s="452"/>
      <c r="B3" s="453"/>
      <c r="C3" s="464" t="s">
        <v>255</v>
      </c>
      <c r="D3" s="465" t="s">
        <v>238</v>
      </c>
      <c r="E3" s="464" t="s">
        <v>254</v>
      </c>
      <c r="F3" s="464"/>
      <c r="G3" s="448" t="s">
        <v>253</v>
      </c>
      <c r="H3" s="449"/>
      <c r="I3" s="464" t="s">
        <v>254</v>
      </c>
      <c r="J3" s="464"/>
      <c r="K3" s="448" t="s">
        <v>253</v>
      </c>
      <c r="L3" s="449"/>
      <c r="M3" s="462"/>
    </row>
    <row r="4" spans="1:13" ht="66.75" customHeight="1">
      <c r="A4" s="56" t="s">
        <v>93</v>
      </c>
      <c r="B4" s="24" t="s">
        <v>92</v>
      </c>
      <c r="C4" s="464"/>
      <c r="D4" s="466"/>
      <c r="E4" s="201" t="s">
        <v>251</v>
      </c>
      <c r="F4" s="200" t="s">
        <v>252</v>
      </c>
      <c r="G4" s="201" t="s">
        <v>251</v>
      </c>
      <c r="H4" s="200" t="s">
        <v>250</v>
      </c>
      <c r="I4" s="201" t="s">
        <v>251</v>
      </c>
      <c r="J4" s="200" t="s">
        <v>252</v>
      </c>
      <c r="K4" s="201" t="s">
        <v>251</v>
      </c>
      <c r="L4" s="200" t="s">
        <v>250</v>
      </c>
      <c r="M4" s="463"/>
    </row>
    <row r="5" spans="1:13" ht="30" customHeight="1">
      <c r="A5" s="199">
        <v>1</v>
      </c>
      <c r="B5" s="196" t="str">
        <f>'[1]For-data-entry'!B5</f>
        <v>Canara Bank</v>
      </c>
      <c r="C5" s="195">
        <f>'[1]For-data-entry'!DP5</f>
        <v>0</v>
      </c>
      <c r="D5" s="197">
        <f>'[1]For-data-entry'!DQ5</f>
        <v>0</v>
      </c>
      <c r="E5" s="195">
        <f>'[1]For-data-entry'!DR5</f>
        <v>286</v>
      </c>
      <c r="F5" s="197">
        <f>'[1]For-data-entry'!DS5</f>
        <v>846</v>
      </c>
      <c r="G5" s="195">
        <f>'[1]For-data-entry'!DT5</f>
        <v>286</v>
      </c>
      <c r="H5" s="197">
        <f>'[1]For-data-entry'!DU5</f>
        <v>846</v>
      </c>
      <c r="I5" s="195">
        <f>'[1]For-data-entry'!DV5</f>
        <v>922</v>
      </c>
      <c r="J5" s="197">
        <f>'[1]For-data-entry'!DW5</f>
        <v>1979</v>
      </c>
      <c r="K5" s="195">
        <f>'[1]For-data-entry'!DX5</f>
        <v>922</v>
      </c>
      <c r="L5" s="197">
        <f>'[1]For-data-entry'!DY5</f>
        <v>1979</v>
      </c>
      <c r="M5" s="195">
        <f>'[1]For-data-entry'!DZ5</f>
        <v>1759</v>
      </c>
    </row>
    <row r="6" spans="1:13" ht="30" customHeight="1">
      <c r="A6" s="199">
        <v>2</v>
      </c>
      <c r="B6" s="196" t="str">
        <f>'[1]For-data-entry'!B6</f>
        <v>Corporation Bank</v>
      </c>
      <c r="C6" s="195">
        <f>'[1]For-data-entry'!DP6</f>
        <v>0</v>
      </c>
      <c r="D6" s="197">
        <f>'[1]For-data-entry'!DQ6</f>
        <v>0</v>
      </c>
      <c r="E6" s="195">
        <f>'[1]For-data-entry'!DR6</f>
        <v>702</v>
      </c>
      <c r="F6" s="197">
        <f>'[1]For-data-entry'!DS6</f>
        <v>2401</v>
      </c>
      <c r="G6" s="195">
        <f>'[1]For-data-entry'!DT6</f>
        <v>702</v>
      </c>
      <c r="H6" s="197">
        <f>'[1]For-data-entry'!DU6</f>
        <v>2401</v>
      </c>
      <c r="I6" s="195">
        <f>'[1]For-data-entry'!DV6</f>
        <v>6537</v>
      </c>
      <c r="J6" s="197">
        <f>'[1]For-data-entry'!DW6</f>
        <v>10685</v>
      </c>
      <c r="K6" s="195">
        <f>'[1]For-data-entry'!DX6</f>
        <v>5467</v>
      </c>
      <c r="L6" s="197">
        <f>'[1]For-data-entry'!DY6</f>
        <v>9528</v>
      </c>
      <c r="M6" s="195">
        <f>'[1]For-data-entry'!DZ6</f>
        <v>0</v>
      </c>
    </row>
    <row r="7" spans="1:13" ht="30" customHeight="1">
      <c r="A7" s="199">
        <v>3</v>
      </c>
      <c r="B7" s="196" t="str">
        <f>'[1]For-data-entry'!B7</f>
        <v>Syndicate Bank</v>
      </c>
      <c r="C7" s="195">
        <f>'[1]For-data-entry'!DP7</f>
        <v>0</v>
      </c>
      <c r="D7" s="197">
        <f>'[1]For-data-entry'!DQ7</f>
        <v>0</v>
      </c>
      <c r="E7" s="195">
        <f>'[1]For-data-entry'!DR7</f>
        <v>4773</v>
      </c>
      <c r="F7" s="197">
        <f>'[1]For-data-entry'!DS7</f>
        <v>6678.68</v>
      </c>
      <c r="G7" s="195">
        <f>'[1]For-data-entry'!DT7</f>
        <v>4712</v>
      </c>
      <c r="H7" s="197">
        <f>'[1]For-data-entry'!DU7</f>
        <v>6554.41</v>
      </c>
      <c r="I7" s="195">
        <f>'[1]For-data-entry'!DV7</f>
        <v>5976</v>
      </c>
      <c r="J7" s="197">
        <f>'[1]For-data-entry'!DW7</f>
        <v>11743.45</v>
      </c>
      <c r="K7" s="195">
        <f>'[1]For-data-entry'!DX7</f>
        <v>5708</v>
      </c>
      <c r="L7" s="197">
        <f>'[1]For-data-entry'!DY7</f>
        <v>11281.37</v>
      </c>
      <c r="M7" s="195">
        <f>'[1]For-data-entry'!DZ7</f>
        <v>602</v>
      </c>
    </row>
    <row r="8" spans="1:13" ht="30" customHeight="1">
      <c r="A8" s="199">
        <v>4</v>
      </c>
      <c r="B8" s="196" t="str">
        <f>'[1]For-data-entry'!B8</f>
        <v>State Bank of India</v>
      </c>
      <c r="C8" s="195">
        <f>'[1]For-data-entry'!DP8</f>
        <v>0</v>
      </c>
      <c r="D8" s="197">
        <f>'[1]For-data-entry'!DQ8</f>
        <v>0</v>
      </c>
      <c r="E8" s="195">
        <f>'[1]For-data-entry'!DR8</f>
        <v>5943</v>
      </c>
      <c r="F8" s="197">
        <f>'[1]For-data-entry'!DS8</f>
        <v>13112</v>
      </c>
      <c r="G8" s="195">
        <f>'[1]For-data-entry'!DT8</f>
        <v>5943</v>
      </c>
      <c r="H8" s="197">
        <f>'[1]For-data-entry'!DU8</f>
        <v>13112</v>
      </c>
      <c r="I8" s="195">
        <f>'[1]For-data-entry'!DV8</f>
        <v>3305</v>
      </c>
      <c r="J8" s="197">
        <f>'[1]For-data-entry'!DW8</f>
        <v>9979.89</v>
      </c>
      <c r="K8" s="195">
        <f>'[1]For-data-entry'!DX8</f>
        <v>3121</v>
      </c>
      <c r="L8" s="197">
        <f>'[1]For-data-entry'!DY8</f>
        <v>9230.09</v>
      </c>
      <c r="M8" s="195">
        <f>'[1]For-data-entry'!DZ8</f>
        <v>0</v>
      </c>
    </row>
    <row r="9" spans="1:13" ht="30" customHeight="1">
      <c r="A9" s="199">
        <v>5</v>
      </c>
      <c r="B9" s="196" t="str">
        <f>'[1]For-data-entry'!B9</f>
        <v>Vijaya Bank</v>
      </c>
      <c r="C9" s="195">
        <f>'[1]For-data-entry'!DP9</f>
        <v>0</v>
      </c>
      <c r="D9" s="197">
        <f>'[1]For-data-entry'!DQ9</f>
        <v>0</v>
      </c>
      <c r="E9" s="195">
        <f>'[1]For-data-entry'!DR9</f>
        <v>295</v>
      </c>
      <c r="F9" s="197">
        <f>'[1]For-data-entry'!DS9</f>
        <v>1014</v>
      </c>
      <c r="G9" s="195">
        <f>'[1]For-data-entry'!DT9</f>
        <v>264</v>
      </c>
      <c r="H9" s="197">
        <f>'[1]For-data-entry'!DU9</f>
        <v>950</v>
      </c>
      <c r="I9" s="195">
        <f>'[1]For-data-entry'!DV9</f>
        <v>1254</v>
      </c>
      <c r="J9" s="197">
        <f>'[1]For-data-entry'!DW9</f>
        <v>2145</v>
      </c>
      <c r="K9" s="195">
        <f>'[1]For-data-entry'!DX9</f>
        <v>1155</v>
      </c>
      <c r="L9" s="197">
        <f>'[1]For-data-entry'!DY9</f>
        <v>2012</v>
      </c>
      <c r="M9" s="195">
        <f>'[1]For-data-entry'!DZ9</f>
        <v>0</v>
      </c>
    </row>
    <row r="10" spans="1:13" ht="30" customHeight="1">
      <c r="A10" s="199"/>
      <c r="B10" s="198" t="s">
        <v>91</v>
      </c>
      <c r="C10" s="185">
        <f>'[1]For-data-entry'!DP10</f>
        <v>0</v>
      </c>
      <c r="D10" s="186">
        <f>'[1]For-data-entry'!DQ10</f>
        <v>0</v>
      </c>
      <c r="E10" s="185">
        <f>'[1]For-data-entry'!DR10</f>
        <v>11999</v>
      </c>
      <c r="F10" s="186">
        <f>'[1]For-data-entry'!DS10</f>
        <v>24051.68</v>
      </c>
      <c r="G10" s="185">
        <f>'[1]For-data-entry'!DT10</f>
        <v>11907</v>
      </c>
      <c r="H10" s="186">
        <f>'[1]For-data-entry'!DU10</f>
        <v>23863.41</v>
      </c>
      <c r="I10" s="185">
        <f>'[1]For-data-entry'!DV10</f>
        <v>17994</v>
      </c>
      <c r="J10" s="186">
        <f>'[1]For-data-entry'!DW10</f>
        <v>36532.339999999997</v>
      </c>
      <c r="K10" s="185">
        <f>'[1]For-data-entry'!DX10</f>
        <v>16373</v>
      </c>
      <c r="L10" s="186">
        <f>'[1]For-data-entry'!DY10</f>
        <v>34030.460000000006</v>
      </c>
      <c r="M10" s="185">
        <f>'[1]For-data-entry'!DZ10</f>
        <v>2361</v>
      </c>
    </row>
    <row r="11" spans="1:13" ht="30" customHeight="1">
      <c r="A11" s="446" t="s">
        <v>90</v>
      </c>
      <c r="B11" s="447"/>
      <c r="C11" s="185"/>
      <c r="D11" s="186"/>
      <c r="E11" s="185"/>
      <c r="F11" s="186"/>
      <c r="G11" s="185"/>
      <c r="H11" s="186"/>
      <c r="I11" s="185"/>
      <c r="J11" s="186"/>
      <c r="K11" s="185"/>
      <c r="L11" s="186"/>
      <c r="M11" s="185"/>
    </row>
    <row r="12" spans="1:13" ht="30" customHeight="1">
      <c r="A12" s="194">
        <v>1</v>
      </c>
      <c r="B12" s="193" t="str">
        <f>'[1]For-data-entry'!B13</f>
        <v>Allahabad Bank</v>
      </c>
      <c r="C12" s="185">
        <f>'[1]For-data-entry'!DP13</f>
        <v>0</v>
      </c>
      <c r="D12" s="186">
        <f>'[1]For-data-entry'!DQ13</f>
        <v>0</v>
      </c>
      <c r="E12" s="185">
        <f>'[1]For-data-entry'!DR13</f>
        <v>0</v>
      </c>
      <c r="F12" s="186">
        <f>'[1]For-data-entry'!DS13</f>
        <v>0</v>
      </c>
      <c r="G12" s="185">
        <f>'[1]For-data-entry'!DT13</f>
        <v>0</v>
      </c>
      <c r="H12" s="186">
        <f>'[1]For-data-entry'!DU13</f>
        <v>0</v>
      </c>
      <c r="I12" s="185">
        <f>'[1]For-data-entry'!DV13</f>
        <v>0</v>
      </c>
      <c r="J12" s="186">
        <f>'[1]For-data-entry'!DW13</f>
        <v>0</v>
      </c>
      <c r="K12" s="185">
        <f>'[1]For-data-entry'!DX13</f>
        <v>0</v>
      </c>
      <c r="L12" s="186">
        <f>'[1]For-data-entry'!DY13</f>
        <v>0</v>
      </c>
      <c r="M12" s="185">
        <f>'[1]For-data-entry'!DZ13</f>
        <v>0</v>
      </c>
    </row>
    <row r="13" spans="1:13" ht="30" customHeight="1">
      <c r="A13" s="194">
        <v>2</v>
      </c>
      <c r="B13" s="193" t="str">
        <f>'[1]For-data-entry'!B14</f>
        <v>Andhrabank</v>
      </c>
      <c r="C13" s="185">
        <f>'[1]For-data-entry'!DP14</f>
        <v>0</v>
      </c>
      <c r="D13" s="186">
        <f>'[1]For-data-entry'!DQ14</f>
        <v>0</v>
      </c>
      <c r="E13" s="185">
        <f>'[1]For-data-entry'!DR14</f>
        <v>0</v>
      </c>
      <c r="F13" s="186">
        <f>'[1]For-data-entry'!DS14</f>
        <v>0</v>
      </c>
      <c r="G13" s="185">
        <f>'[1]For-data-entry'!DT14</f>
        <v>0</v>
      </c>
      <c r="H13" s="186">
        <f>'[1]For-data-entry'!DU14</f>
        <v>0</v>
      </c>
      <c r="I13" s="185">
        <f>'[1]For-data-entry'!DV14</f>
        <v>4</v>
      </c>
      <c r="J13" s="186">
        <f>'[1]For-data-entry'!DW14</f>
        <v>41</v>
      </c>
      <c r="K13" s="185">
        <f>'[1]For-data-entry'!DX14</f>
        <v>0</v>
      </c>
      <c r="L13" s="186">
        <f>'[1]For-data-entry'!DY14</f>
        <v>0</v>
      </c>
      <c r="M13" s="185">
        <f>'[1]For-data-entry'!DZ14</f>
        <v>0</v>
      </c>
    </row>
    <row r="14" spans="1:13" ht="30" customHeight="1">
      <c r="A14" s="194">
        <v>3</v>
      </c>
      <c r="B14" s="193" t="str">
        <f>'[1]For-data-entry'!B15</f>
        <v>Bank of Baroda</v>
      </c>
      <c r="C14" s="185">
        <f>'[1]For-data-entry'!DP15</f>
        <v>0</v>
      </c>
      <c r="D14" s="186">
        <f>'[1]For-data-entry'!DQ15</f>
        <v>0</v>
      </c>
      <c r="E14" s="185">
        <f>'[1]For-data-entry'!DR15</f>
        <v>5</v>
      </c>
      <c r="F14" s="186">
        <f>'[1]For-data-entry'!DS15</f>
        <v>55</v>
      </c>
      <c r="G14" s="185">
        <f>'[1]For-data-entry'!DT15</f>
        <v>5</v>
      </c>
      <c r="H14" s="186">
        <f>'[1]For-data-entry'!DU15</f>
        <v>55</v>
      </c>
      <c r="I14" s="185">
        <f>'[1]For-data-entry'!DV15</f>
        <v>25</v>
      </c>
      <c r="J14" s="186">
        <f>'[1]For-data-entry'!DW15</f>
        <v>70</v>
      </c>
      <c r="K14" s="185">
        <f>'[1]For-data-entry'!DX15</f>
        <v>25</v>
      </c>
      <c r="L14" s="186">
        <f>'[1]For-data-entry'!DY15</f>
        <v>70</v>
      </c>
      <c r="M14" s="185">
        <f>'[1]For-data-entry'!DZ15</f>
        <v>0</v>
      </c>
    </row>
    <row r="15" spans="1:13" ht="30" customHeight="1">
      <c r="A15" s="194">
        <v>4</v>
      </c>
      <c r="B15" s="193" t="str">
        <f>'[1]For-data-entry'!B16</f>
        <v>Bank of India</v>
      </c>
      <c r="C15" s="185">
        <f>'[1]For-data-entry'!DP16</f>
        <v>0</v>
      </c>
      <c r="D15" s="186">
        <f>'[1]For-data-entry'!DQ16</f>
        <v>0</v>
      </c>
      <c r="E15" s="185">
        <f>'[1]For-data-entry'!DR16</f>
        <v>1</v>
      </c>
      <c r="F15" s="186">
        <f>'[1]For-data-entry'!DS16</f>
        <v>1.5</v>
      </c>
      <c r="G15" s="185">
        <f>'[1]For-data-entry'!DT16</f>
        <v>1</v>
      </c>
      <c r="H15" s="186">
        <f>'[1]For-data-entry'!DU16</f>
        <v>1.5</v>
      </c>
      <c r="I15" s="185">
        <f>'[1]For-data-entry'!DV16</f>
        <v>230</v>
      </c>
      <c r="J15" s="186">
        <f>'[1]For-data-entry'!DW16</f>
        <v>298</v>
      </c>
      <c r="K15" s="185">
        <f>'[1]For-data-entry'!DX16</f>
        <v>230</v>
      </c>
      <c r="L15" s="186">
        <f>'[1]For-data-entry'!DY16</f>
        <v>298</v>
      </c>
      <c r="M15" s="185">
        <f>'[1]For-data-entry'!DZ16</f>
        <v>0</v>
      </c>
    </row>
    <row r="16" spans="1:13" ht="30" customHeight="1">
      <c r="A16" s="194">
        <v>5</v>
      </c>
      <c r="B16" s="193" t="str">
        <f>'[1]For-data-entry'!B17</f>
        <v>Bank of Maharastra</v>
      </c>
      <c r="C16" s="185">
        <f>'[1]For-data-entry'!DP17</f>
        <v>0</v>
      </c>
      <c r="D16" s="186">
        <f>'[1]For-data-entry'!DQ17</f>
        <v>0</v>
      </c>
      <c r="E16" s="185">
        <f>'[1]For-data-entry'!DR17</f>
        <v>0</v>
      </c>
      <c r="F16" s="186">
        <f>'[1]For-data-entry'!DS17</f>
        <v>0</v>
      </c>
      <c r="G16" s="185">
        <f>'[1]For-data-entry'!DT17</f>
        <v>0</v>
      </c>
      <c r="H16" s="186">
        <f>'[1]For-data-entry'!DU17</f>
        <v>0</v>
      </c>
      <c r="I16" s="185">
        <f>'[1]For-data-entry'!DV17</f>
        <v>0</v>
      </c>
      <c r="J16" s="186">
        <f>'[1]For-data-entry'!DW17</f>
        <v>0</v>
      </c>
      <c r="K16" s="185">
        <f>'[1]For-data-entry'!DX17</f>
        <v>0</v>
      </c>
      <c r="L16" s="186">
        <f>'[1]For-data-entry'!DY17</f>
        <v>0</v>
      </c>
      <c r="M16" s="185">
        <f>'[1]For-data-entry'!DZ17</f>
        <v>0</v>
      </c>
    </row>
    <row r="17" spans="1:13" ht="30" customHeight="1">
      <c r="A17" s="194">
        <v>6</v>
      </c>
      <c r="B17" s="193" t="str">
        <f>'[1]For-data-entry'!B18</f>
        <v>Central Bank of India</v>
      </c>
      <c r="C17" s="185">
        <f>'[1]For-data-entry'!DP18</f>
        <v>0</v>
      </c>
      <c r="D17" s="186">
        <f>'[1]For-data-entry'!DQ18</f>
        <v>0</v>
      </c>
      <c r="E17" s="185">
        <f>'[1]For-data-entry'!DR18</f>
        <v>4</v>
      </c>
      <c r="F17" s="186">
        <f>'[1]For-data-entry'!DS18</f>
        <v>12</v>
      </c>
      <c r="G17" s="185">
        <f>'[1]For-data-entry'!DT18</f>
        <v>0</v>
      </c>
      <c r="H17" s="186">
        <f>'[1]For-data-entry'!DU18</f>
        <v>0</v>
      </c>
      <c r="I17" s="185">
        <f>'[1]For-data-entry'!DV18</f>
        <v>5</v>
      </c>
      <c r="J17" s="186">
        <f>'[1]For-data-entry'!DW18</f>
        <v>14.06</v>
      </c>
      <c r="K17" s="185">
        <f>'[1]For-data-entry'!DX18</f>
        <v>0</v>
      </c>
      <c r="L17" s="186">
        <f>'[1]For-data-entry'!DY18</f>
        <v>0</v>
      </c>
      <c r="M17" s="185">
        <f>'[1]For-data-entry'!DZ18</f>
        <v>0</v>
      </c>
    </row>
    <row r="18" spans="1:13" ht="30" customHeight="1">
      <c r="A18" s="194">
        <v>7</v>
      </c>
      <c r="B18" s="193" t="str">
        <f>'[1]For-data-entry'!B19</f>
        <v>Dena Bank</v>
      </c>
      <c r="C18" s="185">
        <f>'[1]For-data-entry'!DP19</f>
        <v>0</v>
      </c>
      <c r="D18" s="186">
        <f>'[1]For-data-entry'!DQ19</f>
        <v>0</v>
      </c>
      <c r="E18" s="185">
        <f>'[1]For-data-entry'!DR19</f>
        <v>0</v>
      </c>
      <c r="F18" s="186">
        <f>'[1]For-data-entry'!DS19</f>
        <v>0</v>
      </c>
      <c r="G18" s="185">
        <f>'[1]For-data-entry'!DT19</f>
        <v>0</v>
      </c>
      <c r="H18" s="186">
        <f>'[1]For-data-entry'!DU19</f>
        <v>0</v>
      </c>
      <c r="I18" s="185">
        <f>'[1]For-data-entry'!DV19</f>
        <v>6</v>
      </c>
      <c r="J18" s="186">
        <f>'[1]For-data-entry'!DW19</f>
        <v>20.12</v>
      </c>
      <c r="K18" s="185">
        <f>'[1]For-data-entry'!DX19</f>
        <v>0</v>
      </c>
      <c r="L18" s="186">
        <f>'[1]For-data-entry'!DY19</f>
        <v>0</v>
      </c>
      <c r="M18" s="185">
        <f>'[1]For-data-entry'!DZ19</f>
        <v>0</v>
      </c>
    </row>
    <row r="19" spans="1:13" ht="30" customHeight="1">
      <c r="A19" s="194">
        <v>8</v>
      </c>
      <c r="B19" s="193" t="str">
        <f>'[1]For-data-entry'!B20</f>
        <v xml:space="preserve">Indian Bank </v>
      </c>
      <c r="C19" s="185">
        <f>'[1]For-data-entry'!DP20</f>
        <v>0</v>
      </c>
      <c r="D19" s="186">
        <f>'[1]For-data-entry'!DQ20</f>
        <v>0</v>
      </c>
      <c r="E19" s="185">
        <f>'[1]For-data-entry'!DR20</f>
        <v>11</v>
      </c>
      <c r="F19" s="186">
        <f>'[1]For-data-entry'!DS20</f>
        <v>20</v>
      </c>
      <c r="G19" s="185">
        <f>'[1]For-data-entry'!DT20</f>
        <v>11</v>
      </c>
      <c r="H19" s="186">
        <f>'[1]For-data-entry'!DU20</f>
        <v>20</v>
      </c>
      <c r="I19" s="185">
        <f>'[1]For-data-entry'!DV20</f>
        <v>23</v>
      </c>
      <c r="J19" s="186">
        <f>'[1]For-data-entry'!DW20</f>
        <v>44</v>
      </c>
      <c r="K19" s="185">
        <f>'[1]For-data-entry'!DX20</f>
        <v>23</v>
      </c>
      <c r="L19" s="186">
        <f>'[1]For-data-entry'!DY20</f>
        <v>39</v>
      </c>
      <c r="M19" s="185">
        <f>'[1]For-data-entry'!DZ20</f>
        <v>0</v>
      </c>
    </row>
    <row r="20" spans="1:13" ht="30" customHeight="1">
      <c r="A20" s="194">
        <v>9</v>
      </c>
      <c r="B20" s="193" t="str">
        <f>'[1]For-data-entry'!B21</f>
        <v>Indian Overseas Bank</v>
      </c>
      <c r="C20" s="185">
        <f>'[1]For-data-entry'!DP21</f>
        <v>0</v>
      </c>
      <c r="D20" s="186">
        <f>'[1]For-data-entry'!DQ21</f>
        <v>0</v>
      </c>
      <c r="E20" s="185">
        <f>'[1]For-data-entry'!DR21</f>
        <v>22</v>
      </c>
      <c r="F20" s="186">
        <f>'[1]For-data-entry'!DS21</f>
        <v>32.51</v>
      </c>
      <c r="G20" s="185">
        <f>'[1]For-data-entry'!DT21</f>
        <v>22</v>
      </c>
      <c r="H20" s="186">
        <f>'[1]For-data-entry'!DU21</f>
        <v>32.51</v>
      </c>
      <c r="I20" s="185">
        <f>'[1]For-data-entry'!DV21</f>
        <v>826</v>
      </c>
      <c r="J20" s="186">
        <f>'[1]For-data-entry'!DW21</f>
        <v>2548</v>
      </c>
      <c r="K20" s="185">
        <f>'[1]For-data-entry'!DX21</f>
        <v>826</v>
      </c>
      <c r="L20" s="186">
        <f>'[1]For-data-entry'!DY21</f>
        <v>2548</v>
      </c>
      <c r="M20" s="185">
        <f>'[1]For-data-entry'!DZ21</f>
        <v>284</v>
      </c>
    </row>
    <row r="21" spans="1:13" ht="30" customHeight="1">
      <c r="A21" s="194">
        <v>10</v>
      </c>
      <c r="B21" s="193" t="str">
        <f>'[1]For-data-entry'!B22</f>
        <v>Oriental Bank of Commerce</v>
      </c>
      <c r="C21" s="185">
        <f>'[1]For-data-entry'!DP22</f>
        <v>0</v>
      </c>
      <c r="D21" s="186">
        <f>'[1]For-data-entry'!DQ22</f>
        <v>0</v>
      </c>
      <c r="E21" s="185">
        <f>'[1]For-data-entry'!DR22</f>
        <v>0</v>
      </c>
      <c r="F21" s="186">
        <f>'[1]For-data-entry'!DS22</f>
        <v>0</v>
      </c>
      <c r="G21" s="185">
        <f>'[1]For-data-entry'!DT22</f>
        <v>0</v>
      </c>
      <c r="H21" s="186">
        <f>'[1]For-data-entry'!DU22</f>
        <v>0</v>
      </c>
      <c r="I21" s="185">
        <f>'[1]For-data-entry'!DV22</f>
        <v>2</v>
      </c>
      <c r="J21" s="186">
        <f>'[1]For-data-entry'!DW22</f>
        <v>2.09</v>
      </c>
      <c r="K21" s="185">
        <f>'[1]For-data-entry'!DX22</f>
        <v>2</v>
      </c>
      <c r="L21" s="186">
        <f>'[1]For-data-entry'!DY22</f>
        <v>2.09</v>
      </c>
      <c r="M21" s="185">
        <f>'[1]For-data-entry'!DZ22</f>
        <v>0</v>
      </c>
    </row>
    <row r="22" spans="1:13" ht="30" customHeight="1">
      <c r="A22" s="194">
        <v>11</v>
      </c>
      <c r="B22" s="193" t="str">
        <f>'[1]For-data-entry'!B23</f>
        <v>Punjab National Bank</v>
      </c>
      <c r="C22" s="185">
        <f>'[1]For-data-entry'!DP23</f>
        <v>0</v>
      </c>
      <c r="D22" s="186">
        <f>'[1]For-data-entry'!DQ23</f>
        <v>0</v>
      </c>
      <c r="E22" s="185">
        <f>'[1]For-data-entry'!DR23</f>
        <v>3</v>
      </c>
      <c r="F22" s="186">
        <f>'[1]For-data-entry'!DS23</f>
        <v>7</v>
      </c>
      <c r="G22" s="185">
        <f>'[1]For-data-entry'!DT23</f>
        <v>0</v>
      </c>
      <c r="H22" s="186">
        <f>'[1]For-data-entry'!DU23</f>
        <v>0</v>
      </c>
      <c r="I22" s="185">
        <f>'[1]For-data-entry'!DV23</f>
        <v>119</v>
      </c>
      <c r="J22" s="186">
        <f>'[1]For-data-entry'!DW23</f>
        <v>437</v>
      </c>
      <c r="K22" s="185">
        <f>'[1]For-data-entry'!DX23</f>
        <v>75</v>
      </c>
      <c r="L22" s="186">
        <f>'[1]For-data-entry'!DY23</f>
        <v>278</v>
      </c>
      <c r="M22" s="185">
        <f>'[1]For-data-entry'!DZ23</f>
        <v>0</v>
      </c>
    </row>
    <row r="23" spans="1:13" ht="30" customHeight="1">
      <c r="A23" s="194">
        <v>12</v>
      </c>
      <c r="B23" s="193" t="str">
        <f>'[1]For-data-entry'!B24</f>
        <v>Punjab and Synd Bank</v>
      </c>
      <c r="C23" s="185">
        <f>'[1]For-data-entry'!DP24</f>
        <v>10</v>
      </c>
      <c r="D23" s="186">
        <f>'[1]For-data-entry'!DQ24</f>
        <v>100</v>
      </c>
      <c r="E23" s="185">
        <f>'[1]For-data-entry'!DR24</f>
        <v>0</v>
      </c>
      <c r="F23" s="186">
        <f>'[1]For-data-entry'!DS24</f>
        <v>0</v>
      </c>
      <c r="G23" s="185">
        <f>'[1]For-data-entry'!DT24</f>
        <v>0</v>
      </c>
      <c r="H23" s="186">
        <f>'[1]For-data-entry'!DU24</f>
        <v>0</v>
      </c>
      <c r="I23" s="185">
        <f>'[1]For-data-entry'!DV24</f>
        <v>0</v>
      </c>
      <c r="J23" s="186">
        <f>'[1]For-data-entry'!DW24</f>
        <v>0</v>
      </c>
      <c r="K23" s="185">
        <f>'[1]For-data-entry'!DX24</f>
        <v>0</v>
      </c>
      <c r="L23" s="186">
        <f>'[1]For-data-entry'!DY24</f>
        <v>0</v>
      </c>
      <c r="M23" s="185">
        <f>'[1]For-data-entry'!DZ24</f>
        <v>0</v>
      </c>
    </row>
    <row r="24" spans="1:13" ht="30" customHeight="1">
      <c r="A24" s="194">
        <v>13</v>
      </c>
      <c r="B24" s="193" t="str">
        <f>'[1]For-data-entry'!B25</f>
        <v>UCO Bank</v>
      </c>
      <c r="C24" s="185">
        <f>'[1]For-data-entry'!DP25</f>
        <v>0</v>
      </c>
      <c r="D24" s="186">
        <f>'[1]For-data-entry'!DQ25</f>
        <v>0</v>
      </c>
      <c r="E24" s="185">
        <f>'[1]For-data-entry'!DR25</f>
        <v>2</v>
      </c>
      <c r="F24" s="186">
        <f>'[1]For-data-entry'!DS25</f>
        <v>7</v>
      </c>
      <c r="G24" s="185">
        <f>'[1]For-data-entry'!DT25</f>
        <v>2</v>
      </c>
      <c r="H24" s="186">
        <f>'[1]For-data-entry'!DU25</f>
        <v>7</v>
      </c>
      <c r="I24" s="185">
        <f>'[1]For-data-entry'!DV25</f>
        <v>179</v>
      </c>
      <c r="J24" s="186">
        <f>'[1]For-data-entry'!DW25</f>
        <v>326</v>
      </c>
      <c r="K24" s="185">
        <f>'[1]For-data-entry'!DX25</f>
        <v>179</v>
      </c>
      <c r="L24" s="186">
        <f>'[1]For-data-entry'!DY25</f>
        <v>326</v>
      </c>
      <c r="M24" s="185">
        <f>'[1]For-data-entry'!DZ25</f>
        <v>0</v>
      </c>
    </row>
    <row r="25" spans="1:13" ht="30" customHeight="1">
      <c r="A25" s="194">
        <v>14</v>
      </c>
      <c r="B25" s="193" t="str">
        <f>'[1]For-data-entry'!B26</f>
        <v>Union Bank Of India</v>
      </c>
      <c r="C25" s="185">
        <f>'[1]For-data-entry'!DP26</f>
        <v>0</v>
      </c>
      <c r="D25" s="186">
        <f>'[1]For-data-entry'!DQ26</f>
        <v>0</v>
      </c>
      <c r="E25" s="185">
        <f>'[1]For-data-entry'!DR26</f>
        <v>0</v>
      </c>
      <c r="F25" s="186">
        <f>'[1]For-data-entry'!DS26</f>
        <v>0</v>
      </c>
      <c r="G25" s="185">
        <f>'[1]For-data-entry'!DT26</f>
        <v>0</v>
      </c>
      <c r="H25" s="186">
        <f>'[1]For-data-entry'!DU26</f>
        <v>0</v>
      </c>
      <c r="I25" s="185">
        <f>'[1]For-data-entry'!DV26</f>
        <v>0</v>
      </c>
      <c r="J25" s="186">
        <f>'[1]For-data-entry'!DW26</f>
        <v>0</v>
      </c>
      <c r="K25" s="185">
        <f>'[1]For-data-entry'!DX26</f>
        <v>0</v>
      </c>
      <c r="L25" s="186">
        <f>'[1]For-data-entry'!DY26</f>
        <v>0</v>
      </c>
      <c r="M25" s="185">
        <f>'[1]For-data-entry'!DZ26</f>
        <v>0</v>
      </c>
    </row>
    <row r="26" spans="1:13" ht="30" customHeight="1">
      <c r="A26" s="194">
        <v>15</v>
      </c>
      <c r="B26" s="193" t="str">
        <f>'[1]For-data-entry'!B27</f>
        <v>United Bank of India</v>
      </c>
      <c r="C26" s="185">
        <f>'[1]For-data-entry'!DP27</f>
        <v>0</v>
      </c>
      <c r="D26" s="186">
        <f>'[1]For-data-entry'!DQ27</f>
        <v>0</v>
      </c>
      <c r="E26" s="185">
        <f>'[1]For-data-entry'!DR27</f>
        <v>0</v>
      </c>
      <c r="F26" s="186">
        <f>'[1]For-data-entry'!DS27</f>
        <v>0</v>
      </c>
      <c r="G26" s="185">
        <f>'[1]For-data-entry'!DT27</f>
        <v>0</v>
      </c>
      <c r="H26" s="186">
        <f>'[1]For-data-entry'!DU27</f>
        <v>0</v>
      </c>
      <c r="I26" s="185">
        <f>'[1]For-data-entry'!DV27</f>
        <v>0</v>
      </c>
      <c r="J26" s="186">
        <f>'[1]For-data-entry'!DW27</f>
        <v>0</v>
      </c>
      <c r="K26" s="185">
        <f>'[1]For-data-entry'!DX27</f>
        <v>0</v>
      </c>
      <c r="L26" s="186">
        <f>'[1]For-data-entry'!DY27</f>
        <v>0</v>
      </c>
      <c r="M26" s="185">
        <f>'[1]For-data-entry'!DZ27</f>
        <v>0</v>
      </c>
    </row>
    <row r="27" spans="1:13" ht="30" customHeight="1">
      <c r="A27" s="194">
        <v>16</v>
      </c>
      <c r="B27" s="193" t="str">
        <f>'[1]For-data-entry'!B28</f>
        <v>IDBI Bank</v>
      </c>
      <c r="C27" s="185">
        <f>'[1]For-data-entry'!DP28</f>
        <v>0</v>
      </c>
      <c r="D27" s="186">
        <f>'[1]For-data-entry'!DQ28</f>
        <v>0</v>
      </c>
      <c r="E27" s="185">
        <f>'[1]For-data-entry'!DR28</f>
        <v>2362</v>
      </c>
      <c r="F27" s="186">
        <f>'[1]For-data-entry'!DS28</f>
        <v>2772.79</v>
      </c>
      <c r="G27" s="185">
        <f>'[1]For-data-entry'!DT28</f>
        <v>2351</v>
      </c>
      <c r="H27" s="186">
        <f>'[1]For-data-entry'!DU28</f>
        <v>2753.94</v>
      </c>
      <c r="I27" s="185">
        <f>'[1]For-data-entry'!DV28</f>
        <v>2497</v>
      </c>
      <c r="J27" s="186">
        <f>'[1]For-data-entry'!DW28</f>
        <v>3737.35</v>
      </c>
      <c r="K27" s="185">
        <f>'[1]For-data-entry'!DX28</f>
        <v>2485</v>
      </c>
      <c r="L27" s="186">
        <f>'[1]For-data-entry'!DY28</f>
        <v>3712.78</v>
      </c>
      <c r="M27" s="185">
        <f>'[1]For-data-entry'!DZ28</f>
        <v>0</v>
      </c>
    </row>
    <row r="28" spans="1:13" ht="30" customHeight="1">
      <c r="A28" s="194"/>
      <c r="B28" s="185" t="s">
        <v>89</v>
      </c>
      <c r="C28" s="185">
        <f>'[1]For-data-entry'!DP29</f>
        <v>10</v>
      </c>
      <c r="D28" s="186">
        <f>'[1]For-data-entry'!DQ29</f>
        <v>100</v>
      </c>
      <c r="E28" s="185">
        <f>'[1]For-data-entry'!DR29</f>
        <v>2410</v>
      </c>
      <c r="F28" s="186">
        <f>'[1]For-data-entry'!DS29</f>
        <v>2907.8</v>
      </c>
      <c r="G28" s="185">
        <f>'[1]For-data-entry'!DT29</f>
        <v>2392</v>
      </c>
      <c r="H28" s="186">
        <f>'[1]For-data-entry'!DU29</f>
        <v>2869.95</v>
      </c>
      <c r="I28" s="185">
        <f>'[1]For-data-entry'!DV29</f>
        <v>3916</v>
      </c>
      <c r="J28" s="186">
        <f>'[1]For-data-entry'!DW29</f>
        <v>7537.62</v>
      </c>
      <c r="K28" s="185">
        <f>'[1]For-data-entry'!DX29</f>
        <v>3845</v>
      </c>
      <c r="L28" s="186">
        <f>'[1]For-data-entry'!DY29</f>
        <v>7273.8700000000008</v>
      </c>
      <c r="M28" s="185">
        <f>'[1]For-data-entry'!DZ29</f>
        <v>284</v>
      </c>
    </row>
    <row r="29" spans="1:13" ht="30" customHeight="1">
      <c r="A29" s="187" t="s">
        <v>70</v>
      </c>
      <c r="B29" s="185" t="s">
        <v>69</v>
      </c>
      <c r="C29" s="191"/>
      <c r="D29" s="192"/>
      <c r="E29" s="191"/>
      <c r="F29" s="192"/>
      <c r="G29" s="191"/>
      <c r="H29" s="192"/>
      <c r="I29" s="191"/>
      <c r="J29" s="192"/>
      <c r="K29" s="191"/>
      <c r="L29" s="192"/>
      <c r="M29" s="191"/>
    </row>
    <row r="30" spans="1:13" ht="30" customHeight="1">
      <c r="A30" s="194">
        <v>1</v>
      </c>
      <c r="B30" s="193" t="str">
        <f>'[1]For-data-entry'!B32</f>
        <v>Karnataka Bank Ltd</v>
      </c>
      <c r="C30" s="195">
        <f>'[1]For-data-entry'!DP32</f>
        <v>0</v>
      </c>
      <c r="D30" s="197">
        <f>'[1]For-data-entry'!DQ32</f>
        <v>0</v>
      </c>
      <c r="E30" s="195">
        <f>'[1]For-data-entry'!DR32</f>
        <v>28</v>
      </c>
      <c r="F30" s="197">
        <f>'[1]For-data-entry'!DS32</f>
        <v>60</v>
      </c>
      <c r="G30" s="195">
        <f>'[1]For-data-entry'!DT32</f>
        <v>24</v>
      </c>
      <c r="H30" s="197">
        <f>'[1]For-data-entry'!DU32</f>
        <v>55</v>
      </c>
      <c r="I30" s="195">
        <f>'[1]For-data-entry'!DV32</f>
        <v>184</v>
      </c>
      <c r="J30" s="197">
        <f>'[1]For-data-entry'!DW32</f>
        <v>259</v>
      </c>
      <c r="K30" s="195">
        <f>'[1]For-data-entry'!DX32</f>
        <v>141</v>
      </c>
      <c r="L30" s="197">
        <f>'[1]For-data-entry'!DY32</f>
        <v>215</v>
      </c>
      <c r="M30" s="195">
        <f>'[1]For-data-entry'!DZ32</f>
        <v>0</v>
      </c>
    </row>
    <row r="31" spans="1:13" ht="30" customHeight="1">
      <c r="A31" s="194">
        <v>2</v>
      </c>
      <c r="B31" s="193" t="str">
        <f>'[1]For-data-entry'!B33</f>
        <v>Kotak Mahendra Bank</v>
      </c>
      <c r="C31" s="195">
        <f>'[1]For-data-entry'!DP33</f>
        <v>0</v>
      </c>
      <c r="D31" s="197">
        <f>'[1]For-data-entry'!DQ33</f>
        <v>0</v>
      </c>
      <c r="E31" s="195">
        <f>'[1]For-data-entry'!DR33</f>
        <v>0</v>
      </c>
      <c r="F31" s="197">
        <f>'[1]For-data-entry'!DS33</f>
        <v>0</v>
      </c>
      <c r="G31" s="195">
        <f>'[1]For-data-entry'!DT33</f>
        <v>0</v>
      </c>
      <c r="H31" s="197">
        <f>'[1]For-data-entry'!DU33</f>
        <v>0</v>
      </c>
      <c r="I31" s="195">
        <f>'[1]For-data-entry'!DV33</f>
        <v>0</v>
      </c>
      <c r="J31" s="197">
        <f>'[1]For-data-entry'!DW33</f>
        <v>0</v>
      </c>
      <c r="K31" s="195">
        <f>'[1]For-data-entry'!DX33</f>
        <v>0</v>
      </c>
      <c r="L31" s="197">
        <f>'[1]For-data-entry'!DY33</f>
        <v>0</v>
      </c>
      <c r="M31" s="195">
        <f>'[1]For-data-entry'!DZ33</f>
        <v>0</v>
      </c>
    </row>
    <row r="32" spans="1:13" ht="30" customHeight="1">
      <c r="A32" s="194">
        <v>3</v>
      </c>
      <c r="B32" s="193" t="str">
        <f>'[1]For-data-entry'!B34</f>
        <v>Cathelic Syrian Bank Ltd.</v>
      </c>
      <c r="C32" s="195">
        <f>'[1]For-data-entry'!DP34</f>
        <v>0</v>
      </c>
      <c r="D32" s="197">
        <f>'[1]For-data-entry'!DQ34</f>
        <v>0</v>
      </c>
      <c r="E32" s="195">
        <f>'[1]For-data-entry'!DR34</f>
        <v>0</v>
      </c>
      <c r="F32" s="197">
        <f>'[1]For-data-entry'!DS34</f>
        <v>0</v>
      </c>
      <c r="G32" s="195">
        <f>'[1]For-data-entry'!DT34</f>
        <v>0</v>
      </c>
      <c r="H32" s="197">
        <f>'[1]For-data-entry'!DU34</f>
        <v>0</v>
      </c>
      <c r="I32" s="195">
        <f>'[1]For-data-entry'!DV34</f>
        <v>0</v>
      </c>
      <c r="J32" s="197">
        <f>'[1]For-data-entry'!DW34</f>
        <v>0</v>
      </c>
      <c r="K32" s="195">
        <f>'[1]For-data-entry'!DX34</f>
        <v>0</v>
      </c>
      <c r="L32" s="197">
        <f>'[1]For-data-entry'!DY34</f>
        <v>0</v>
      </c>
      <c r="M32" s="195">
        <f>'[1]For-data-entry'!DZ34</f>
        <v>0</v>
      </c>
    </row>
    <row r="33" spans="1:13" ht="30" customHeight="1">
      <c r="A33" s="194">
        <v>4</v>
      </c>
      <c r="B33" s="193" t="str">
        <f>'[1]For-data-entry'!B35</f>
        <v>City Union Bank Ltd</v>
      </c>
      <c r="C33" s="195">
        <f>'[1]For-data-entry'!DP35</f>
        <v>0</v>
      </c>
      <c r="D33" s="197">
        <f>'[1]For-data-entry'!DQ35</f>
        <v>0</v>
      </c>
      <c r="E33" s="195">
        <f>'[1]For-data-entry'!DR35</f>
        <v>0</v>
      </c>
      <c r="F33" s="197">
        <f>'[1]For-data-entry'!DS35</f>
        <v>0</v>
      </c>
      <c r="G33" s="195">
        <f>'[1]For-data-entry'!DT35</f>
        <v>0</v>
      </c>
      <c r="H33" s="197">
        <f>'[1]For-data-entry'!DU35</f>
        <v>0</v>
      </c>
      <c r="I33" s="195">
        <f>'[1]For-data-entry'!DV35</f>
        <v>0</v>
      </c>
      <c r="J33" s="197">
        <f>'[1]For-data-entry'!DW35</f>
        <v>0</v>
      </c>
      <c r="K33" s="195">
        <f>'[1]For-data-entry'!DX35</f>
        <v>0</v>
      </c>
      <c r="L33" s="197">
        <f>'[1]For-data-entry'!DY35</f>
        <v>0</v>
      </c>
      <c r="M33" s="195">
        <f>'[1]For-data-entry'!DZ35</f>
        <v>0</v>
      </c>
    </row>
    <row r="34" spans="1:13" ht="30" customHeight="1">
      <c r="A34" s="194">
        <v>5</v>
      </c>
      <c r="B34" s="193" t="str">
        <f>'[1]For-data-entry'!B36</f>
        <v>Dhanalaxmi Bank Ltd.</v>
      </c>
      <c r="C34" s="195">
        <f>'[1]For-data-entry'!DP36</f>
        <v>0</v>
      </c>
      <c r="D34" s="197">
        <f>'[1]For-data-entry'!DQ36</f>
        <v>0</v>
      </c>
      <c r="E34" s="195">
        <f>'[1]For-data-entry'!DR36</f>
        <v>0</v>
      </c>
      <c r="F34" s="197">
        <f>'[1]For-data-entry'!DS36</f>
        <v>0</v>
      </c>
      <c r="G34" s="195">
        <f>'[1]For-data-entry'!DT36</f>
        <v>0</v>
      </c>
      <c r="H34" s="197">
        <f>'[1]For-data-entry'!DU36</f>
        <v>0</v>
      </c>
      <c r="I34" s="195">
        <f>'[1]For-data-entry'!DV36</f>
        <v>0</v>
      </c>
      <c r="J34" s="197">
        <f>'[1]For-data-entry'!DW36</f>
        <v>0</v>
      </c>
      <c r="K34" s="195">
        <f>'[1]For-data-entry'!DX36</f>
        <v>0</v>
      </c>
      <c r="L34" s="197">
        <f>'[1]For-data-entry'!DY36</f>
        <v>0</v>
      </c>
      <c r="M34" s="195">
        <f>'[1]For-data-entry'!DZ36</f>
        <v>0</v>
      </c>
    </row>
    <row r="35" spans="1:13" ht="30" customHeight="1">
      <c r="A35" s="194">
        <v>6</v>
      </c>
      <c r="B35" s="193" t="str">
        <f>'[1]For-data-entry'!B37</f>
        <v>Federal Bank Ltd.</v>
      </c>
      <c r="C35" s="195">
        <f>'[1]For-data-entry'!DP37</f>
        <v>0</v>
      </c>
      <c r="D35" s="197">
        <f>'[1]For-data-entry'!DQ37</f>
        <v>0</v>
      </c>
      <c r="E35" s="195">
        <f>'[1]For-data-entry'!DR37</f>
        <v>0</v>
      </c>
      <c r="F35" s="197">
        <f>'[1]For-data-entry'!DS37</f>
        <v>0</v>
      </c>
      <c r="G35" s="195">
        <f>'[1]For-data-entry'!DT37</f>
        <v>0</v>
      </c>
      <c r="H35" s="197">
        <f>'[1]For-data-entry'!DU37</f>
        <v>0</v>
      </c>
      <c r="I35" s="195">
        <f>'[1]For-data-entry'!DV37</f>
        <v>0</v>
      </c>
      <c r="J35" s="197">
        <f>'[1]For-data-entry'!DW37</f>
        <v>0</v>
      </c>
      <c r="K35" s="195">
        <f>'[1]For-data-entry'!DX37</f>
        <v>0</v>
      </c>
      <c r="L35" s="197">
        <f>'[1]For-data-entry'!DY37</f>
        <v>0</v>
      </c>
      <c r="M35" s="195">
        <f>'[1]For-data-entry'!DZ37</f>
        <v>0</v>
      </c>
    </row>
    <row r="36" spans="1:13" ht="30" customHeight="1">
      <c r="A36" s="194">
        <v>7</v>
      </c>
      <c r="B36" s="193" t="str">
        <f>'[1]For-data-entry'!B38</f>
        <v>J and K Bank Ltd</v>
      </c>
      <c r="C36" s="195">
        <f>'[1]For-data-entry'!DP38</f>
        <v>0</v>
      </c>
      <c r="D36" s="197">
        <f>'[1]For-data-entry'!DQ38</f>
        <v>0</v>
      </c>
      <c r="E36" s="195">
        <f>'[1]For-data-entry'!DR38</f>
        <v>0</v>
      </c>
      <c r="F36" s="197">
        <f>'[1]For-data-entry'!DS38</f>
        <v>0</v>
      </c>
      <c r="G36" s="195">
        <f>'[1]For-data-entry'!DT38</f>
        <v>0</v>
      </c>
      <c r="H36" s="197">
        <f>'[1]For-data-entry'!DU38</f>
        <v>0</v>
      </c>
      <c r="I36" s="195">
        <f>'[1]For-data-entry'!DV38</f>
        <v>0</v>
      </c>
      <c r="J36" s="197">
        <f>'[1]For-data-entry'!DW38</f>
        <v>0</v>
      </c>
      <c r="K36" s="195">
        <f>'[1]For-data-entry'!DX38</f>
        <v>0</v>
      </c>
      <c r="L36" s="197">
        <f>'[1]For-data-entry'!DY38</f>
        <v>0</v>
      </c>
      <c r="M36" s="195">
        <f>'[1]For-data-entry'!DZ38</f>
        <v>0</v>
      </c>
    </row>
    <row r="37" spans="1:13" ht="30" customHeight="1">
      <c r="A37" s="194">
        <v>8</v>
      </c>
      <c r="B37" s="193" t="str">
        <f>'[1]For-data-entry'!B39</f>
        <v>Karur Vysya Bank Ltd.</v>
      </c>
      <c r="C37" s="195">
        <f>'[1]For-data-entry'!DP39</f>
        <v>0</v>
      </c>
      <c r="D37" s="197">
        <f>'[1]For-data-entry'!DQ39</f>
        <v>0</v>
      </c>
      <c r="E37" s="195">
        <f>'[1]For-data-entry'!DR39</f>
        <v>0</v>
      </c>
      <c r="F37" s="197">
        <f>'[1]For-data-entry'!DS39</f>
        <v>0</v>
      </c>
      <c r="G37" s="195">
        <f>'[1]For-data-entry'!DT39</f>
        <v>0</v>
      </c>
      <c r="H37" s="197">
        <f>'[1]For-data-entry'!DU39</f>
        <v>0</v>
      </c>
      <c r="I37" s="195">
        <f>'[1]For-data-entry'!DV39</f>
        <v>0</v>
      </c>
      <c r="J37" s="197">
        <f>'[1]For-data-entry'!DW39</f>
        <v>0</v>
      </c>
      <c r="K37" s="195">
        <f>'[1]For-data-entry'!DX39</f>
        <v>0</v>
      </c>
      <c r="L37" s="197">
        <f>'[1]For-data-entry'!DY39</f>
        <v>0</v>
      </c>
      <c r="M37" s="195">
        <f>'[1]For-data-entry'!DZ39</f>
        <v>0</v>
      </c>
    </row>
    <row r="38" spans="1:13" ht="30" customHeight="1">
      <c r="A38" s="194">
        <v>9</v>
      </c>
      <c r="B38" s="193" t="str">
        <f>'[1]For-data-entry'!B40</f>
        <v>Lakshmi Vilas Bank Ltd</v>
      </c>
      <c r="C38" s="195">
        <f>'[1]For-data-entry'!DP40</f>
        <v>0</v>
      </c>
      <c r="D38" s="197">
        <f>'[1]For-data-entry'!DQ40</f>
        <v>0</v>
      </c>
      <c r="E38" s="195">
        <f>'[1]For-data-entry'!DR40</f>
        <v>0</v>
      </c>
      <c r="F38" s="197">
        <f>'[1]For-data-entry'!DS40</f>
        <v>0</v>
      </c>
      <c r="G38" s="195">
        <f>'[1]For-data-entry'!DT40</f>
        <v>0</v>
      </c>
      <c r="H38" s="197">
        <f>'[1]For-data-entry'!DU40</f>
        <v>0</v>
      </c>
      <c r="I38" s="195">
        <f>'[1]For-data-entry'!DV40</f>
        <v>0</v>
      </c>
      <c r="J38" s="197">
        <f>'[1]For-data-entry'!DW40</f>
        <v>0</v>
      </c>
      <c r="K38" s="195">
        <f>'[1]For-data-entry'!DX40</f>
        <v>0</v>
      </c>
      <c r="L38" s="197">
        <f>'[1]For-data-entry'!DY40</f>
        <v>0</v>
      </c>
      <c r="M38" s="195">
        <f>'[1]For-data-entry'!DZ40</f>
        <v>0</v>
      </c>
    </row>
    <row r="39" spans="1:13" ht="30" customHeight="1">
      <c r="A39" s="194">
        <v>10</v>
      </c>
      <c r="B39" s="193" t="str">
        <f>'[1]For-data-entry'!B41</f>
        <v xml:space="preserve">Ratnakar Bank Ltd </v>
      </c>
      <c r="C39" s="195">
        <f>'[1]For-data-entry'!DP41</f>
        <v>0</v>
      </c>
      <c r="D39" s="197">
        <f>'[1]For-data-entry'!DQ41</f>
        <v>0</v>
      </c>
      <c r="E39" s="195">
        <f>'[1]For-data-entry'!DR41</f>
        <v>22331</v>
      </c>
      <c r="F39" s="197">
        <f>'[1]For-data-entry'!DS41</f>
        <v>34280.959999999999</v>
      </c>
      <c r="G39" s="195">
        <f>'[1]For-data-entry'!DT41</f>
        <v>18239</v>
      </c>
      <c r="H39" s="197">
        <f>'[1]For-data-entry'!DU41</f>
        <v>27882.97</v>
      </c>
      <c r="I39" s="195">
        <f>'[1]For-data-entry'!DV41</f>
        <v>32441</v>
      </c>
      <c r="J39" s="197">
        <f>'[1]For-data-entry'!DW41</f>
        <v>35502.400000000001</v>
      </c>
      <c r="K39" s="195">
        <f>'[1]For-data-entry'!DX41</f>
        <v>26332</v>
      </c>
      <c r="L39" s="197">
        <f>'[1]For-data-entry'!DY41</f>
        <v>29304.15</v>
      </c>
      <c r="M39" s="195">
        <f>'[1]For-data-entry'!DZ41</f>
        <v>0</v>
      </c>
    </row>
    <row r="40" spans="1:13" ht="30" customHeight="1">
      <c r="A40" s="194">
        <v>11</v>
      </c>
      <c r="B40" s="193" t="str">
        <f>'[1]For-data-entry'!B42</f>
        <v>South Indian Bank Ltd</v>
      </c>
      <c r="C40" s="195">
        <f>'[1]For-data-entry'!DP42</f>
        <v>0</v>
      </c>
      <c r="D40" s="197">
        <f>'[1]For-data-entry'!DQ42</f>
        <v>0</v>
      </c>
      <c r="E40" s="195">
        <f>'[1]For-data-entry'!DR42</f>
        <v>0</v>
      </c>
      <c r="F40" s="197">
        <f>'[1]For-data-entry'!DS42</f>
        <v>0</v>
      </c>
      <c r="G40" s="195">
        <f>'[1]For-data-entry'!DT42</f>
        <v>0</v>
      </c>
      <c r="H40" s="197">
        <f>'[1]For-data-entry'!DU42</f>
        <v>0</v>
      </c>
      <c r="I40" s="195">
        <f>'[1]For-data-entry'!DV42</f>
        <v>0</v>
      </c>
      <c r="J40" s="197">
        <f>'[1]For-data-entry'!DW42</f>
        <v>0</v>
      </c>
      <c r="K40" s="195">
        <f>'[1]For-data-entry'!DX42</f>
        <v>0</v>
      </c>
      <c r="L40" s="197">
        <f>'[1]For-data-entry'!DY42</f>
        <v>0</v>
      </c>
      <c r="M40" s="195">
        <f>'[1]For-data-entry'!DZ42</f>
        <v>0</v>
      </c>
    </row>
    <row r="41" spans="1:13" ht="30" customHeight="1">
      <c r="A41" s="194">
        <v>12</v>
      </c>
      <c r="B41" s="193" t="str">
        <f>'[1]For-data-entry'!B43</f>
        <v>Tamil Nadu Merchantile Bank Ltd.</v>
      </c>
      <c r="C41" s="195">
        <f>'[1]For-data-entry'!DP43</f>
        <v>0</v>
      </c>
      <c r="D41" s="197">
        <f>'[1]For-data-entry'!DQ43</f>
        <v>0</v>
      </c>
      <c r="E41" s="195">
        <f>'[1]For-data-entry'!DR43</f>
        <v>0</v>
      </c>
      <c r="F41" s="197">
        <f>'[1]For-data-entry'!DS43</f>
        <v>0</v>
      </c>
      <c r="G41" s="195">
        <f>'[1]For-data-entry'!DT43</f>
        <v>0</v>
      </c>
      <c r="H41" s="197">
        <f>'[1]For-data-entry'!DU43</f>
        <v>0</v>
      </c>
      <c r="I41" s="195">
        <f>'[1]For-data-entry'!DV43</f>
        <v>0</v>
      </c>
      <c r="J41" s="197">
        <f>'[1]For-data-entry'!DW43</f>
        <v>0</v>
      </c>
      <c r="K41" s="195">
        <f>'[1]For-data-entry'!DX43</f>
        <v>0</v>
      </c>
      <c r="L41" s="197">
        <f>'[1]For-data-entry'!DY43</f>
        <v>0</v>
      </c>
      <c r="M41" s="195">
        <f>'[1]For-data-entry'!DZ43</f>
        <v>0</v>
      </c>
    </row>
    <row r="42" spans="1:13" ht="30" customHeight="1">
      <c r="A42" s="194">
        <v>13</v>
      </c>
      <c r="B42" s="193" t="str">
        <f>'[1]For-data-entry'!B44</f>
        <v>IndusInd Bank</v>
      </c>
      <c r="C42" s="195">
        <f>'[1]For-data-entry'!DP44</f>
        <v>0</v>
      </c>
      <c r="D42" s="197">
        <f>'[1]For-data-entry'!DQ44</f>
        <v>0</v>
      </c>
      <c r="E42" s="195">
        <f>'[1]For-data-entry'!DR44</f>
        <v>36048</v>
      </c>
      <c r="F42" s="197">
        <f>'[1]For-data-entry'!DS44</f>
        <v>33615</v>
      </c>
      <c r="G42" s="195">
        <f>'[1]For-data-entry'!DT44</f>
        <v>13382</v>
      </c>
      <c r="H42" s="197">
        <f>'[1]For-data-entry'!DU44</f>
        <v>11656</v>
      </c>
      <c r="I42" s="195">
        <f>'[1]For-data-entry'!DV44</f>
        <v>191323</v>
      </c>
      <c r="J42" s="197">
        <f>'[1]For-data-entry'!DW44</f>
        <v>24390</v>
      </c>
      <c r="K42" s="195">
        <f>'[1]For-data-entry'!DX44</f>
        <v>0</v>
      </c>
      <c r="L42" s="197">
        <f>'[1]For-data-entry'!DY44</f>
        <v>0</v>
      </c>
      <c r="M42" s="195">
        <f>'[1]For-data-entry'!DZ44</f>
        <v>0</v>
      </c>
    </row>
    <row r="43" spans="1:13" ht="30" customHeight="1">
      <c r="A43" s="194">
        <v>14</v>
      </c>
      <c r="B43" s="193" t="str">
        <f>'[1]For-data-entry'!B45</f>
        <v>HDFC Bank Ltd</v>
      </c>
      <c r="C43" s="195">
        <f>'[1]For-data-entry'!DP45</f>
        <v>0</v>
      </c>
      <c r="D43" s="197">
        <f>'[1]For-data-entry'!DQ45</f>
        <v>0</v>
      </c>
      <c r="E43" s="195">
        <f>'[1]For-data-entry'!DR45</f>
        <v>13808</v>
      </c>
      <c r="F43" s="197">
        <f>'[1]For-data-entry'!DS45</f>
        <v>20951.89</v>
      </c>
      <c r="G43" s="195">
        <f>'[1]For-data-entry'!DT45</f>
        <v>2417</v>
      </c>
      <c r="H43" s="197">
        <f>'[1]For-data-entry'!DU45</f>
        <v>3517.78</v>
      </c>
      <c r="I43" s="195">
        <f>'[1]For-data-entry'!DV45</f>
        <v>24608</v>
      </c>
      <c r="J43" s="197">
        <f>'[1]For-data-entry'!DW45</f>
        <v>21246.35</v>
      </c>
      <c r="K43" s="195">
        <f>'[1]For-data-entry'!DX45</f>
        <v>2847</v>
      </c>
      <c r="L43" s="197">
        <f>'[1]For-data-entry'!DY45</f>
        <v>2976.09</v>
      </c>
      <c r="M43" s="195">
        <f>'[1]For-data-entry'!DZ45</f>
        <v>0</v>
      </c>
    </row>
    <row r="44" spans="1:13" ht="30" customHeight="1">
      <c r="A44" s="194">
        <v>15</v>
      </c>
      <c r="B44" s="193" t="str">
        <f>'[1]For-data-entry'!B46</f>
        <v xml:space="preserve">Axis Bank Ltd </v>
      </c>
      <c r="C44" s="195">
        <f>'[1]For-data-entry'!DP46</f>
        <v>6000</v>
      </c>
      <c r="D44" s="197">
        <f>'[1]For-data-entry'!DQ46</f>
        <v>15000</v>
      </c>
      <c r="E44" s="195">
        <f>'[1]For-data-entry'!DR46</f>
        <v>45000</v>
      </c>
      <c r="F44" s="197">
        <f>'[1]For-data-entry'!DS46</f>
        <v>10862</v>
      </c>
      <c r="G44" s="195">
        <f>'[1]For-data-entry'!DT46</f>
        <v>0</v>
      </c>
      <c r="H44" s="197">
        <f>'[1]For-data-entry'!DU46</f>
        <v>0</v>
      </c>
      <c r="I44" s="195">
        <f>'[1]For-data-entry'!DV46</f>
        <v>78519</v>
      </c>
      <c r="J44" s="197">
        <f>'[1]For-data-entry'!DW46</f>
        <v>9851</v>
      </c>
      <c r="K44" s="195">
        <f>'[1]For-data-entry'!DX46</f>
        <v>0</v>
      </c>
      <c r="L44" s="197">
        <f>'[1]For-data-entry'!DY46</f>
        <v>0</v>
      </c>
      <c r="M44" s="195">
        <f>'[1]For-data-entry'!DZ46</f>
        <v>0</v>
      </c>
    </row>
    <row r="45" spans="1:13" ht="30" customHeight="1">
      <c r="A45" s="194">
        <v>16</v>
      </c>
      <c r="B45" s="193" t="str">
        <f>'[1]For-data-entry'!B47</f>
        <v>ICICI Bank Ltd</v>
      </c>
      <c r="C45" s="195">
        <f>'[1]For-data-entry'!DP47</f>
        <v>0</v>
      </c>
      <c r="D45" s="197">
        <f>'[1]For-data-entry'!DQ47</f>
        <v>0</v>
      </c>
      <c r="E45" s="195">
        <f>'[1]For-data-entry'!DR47</f>
        <v>0</v>
      </c>
      <c r="F45" s="197">
        <f>'[1]For-data-entry'!DS47</f>
        <v>0</v>
      </c>
      <c r="G45" s="195">
        <f>'[1]For-data-entry'!DT47</f>
        <v>0</v>
      </c>
      <c r="H45" s="197">
        <f>'[1]For-data-entry'!DU47</f>
        <v>0</v>
      </c>
      <c r="I45" s="195">
        <f>'[1]For-data-entry'!DV47</f>
        <v>0</v>
      </c>
      <c r="J45" s="197">
        <f>'[1]For-data-entry'!DW47</f>
        <v>0</v>
      </c>
      <c r="K45" s="195">
        <f>'[1]For-data-entry'!DX47</f>
        <v>0</v>
      </c>
      <c r="L45" s="197">
        <f>'[1]For-data-entry'!DY47</f>
        <v>0</v>
      </c>
      <c r="M45" s="195">
        <f>'[1]For-data-entry'!DZ47</f>
        <v>0</v>
      </c>
    </row>
    <row r="46" spans="1:13" ht="30" customHeight="1">
      <c r="A46" s="194">
        <v>17</v>
      </c>
      <c r="B46" s="193" t="str">
        <f>'[1]For-data-entry'!B48</f>
        <v>YES BANK Ltd.</v>
      </c>
      <c r="C46" s="195">
        <f>'[1]For-data-entry'!DP48</f>
        <v>0</v>
      </c>
      <c r="D46" s="197">
        <f>'[1]For-data-entry'!DQ48</f>
        <v>0</v>
      </c>
      <c r="E46" s="195">
        <f>'[1]For-data-entry'!DR48</f>
        <v>7608</v>
      </c>
      <c r="F46" s="197">
        <f>'[1]For-data-entry'!DS48</f>
        <v>10200</v>
      </c>
      <c r="G46" s="195">
        <f>'[1]For-data-entry'!DT48</f>
        <v>7418</v>
      </c>
      <c r="H46" s="197">
        <f>'[1]For-data-entry'!DU48</f>
        <v>9942</v>
      </c>
      <c r="I46" s="195">
        <f>'[1]For-data-entry'!DV48</f>
        <v>9865</v>
      </c>
      <c r="J46" s="197">
        <f>'[1]For-data-entry'!DW48</f>
        <v>8426</v>
      </c>
      <c r="K46" s="195">
        <f>'[1]For-data-entry'!DX48</f>
        <v>9432</v>
      </c>
      <c r="L46" s="197">
        <f>'[1]For-data-entry'!DY48</f>
        <v>8124</v>
      </c>
      <c r="M46" s="195">
        <f>'[1]For-data-entry'!DZ48</f>
        <v>0</v>
      </c>
    </row>
    <row r="47" spans="1:13" ht="30" customHeight="1">
      <c r="A47" s="194"/>
      <c r="B47" s="185" t="s">
        <v>63</v>
      </c>
      <c r="C47" s="185">
        <f>'[1]For-data-entry'!DP49</f>
        <v>6000</v>
      </c>
      <c r="D47" s="186">
        <f>'[1]For-data-entry'!DQ49</f>
        <v>15000</v>
      </c>
      <c r="E47" s="185">
        <f>'[1]For-data-entry'!DR49</f>
        <v>124823</v>
      </c>
      <c r="F47" s="186">
        <f>'[1]For-data-entry'!DS49</f>
        <v>109969.84999999999</v>
      </c>
      <c r="G47" s="185">
        <f>'[1]For-data-entry'!DT49</f>
        <v>41480</v>
      </c>
      <c r="H47" s="186">
        <f>'[1]For-data-entry'!DU49</f>
        <v>53053.75</v>
      </c>
      <c r="I47" s="185">
        <f>'[1]For-data-entry'!DV49</f>
        <v>336940</v>
      </c>
      <c r="J47" s="186">
        <f>'[1]For-data-entry'!DW49</f>
        <v>99674.75</v>
      </c>
      <c r="K47" s="185">
        <f>'[1]For-data-entry'!DX49</f>
        <v>38752</v>
      </c>
      <c r="L47" s="186">
        <f>'[1]For-data-entry'!DY49</f>
        <v>40619.240000000005</v>
      </c>
      <c r="M47" s="185">
        <f>'[1]For-data-entry'!DZ49</f>
        <v>0</v>
      </c>
    </row>
    <row r="48" spans="1:13" ht="30" customHeight="1">
      <c r="A48" s="187" t="s">
        <v>62</v>
      </c>
      <c r="B48" s="185" t="s">
        <v>61</v>
      </c>
      <c r="C48" s="185"/>
      <c r="D48" s="186"/>
      <c r="E48" s="185"/>
      <c r="F48" s="186"/>
      <c r="G48" s="185"/>
      <c r="H48" s="186"/>
      <c r="I48" s="185"/>
      <c r="J48" s="186"/>
      <c r="K48" s="185"/>
      <c r="L48" s="186"/>
      <c r="M48" s="185"/>
    </row>
    <row r="49" spans="1:13" ht="30" customHeight="1">
      <c r="A49" s="194">
        <v>1</v>
      </c>
      <c r="B49" s="193" t="str">
        <f>'[1]For-data-entry'!B51</f>
        <v xml:space="preserve">Kavery Grameena Bank </v>
      </c>
      <c r="C49" s="192">
        <f>'[1]For-data-entry'!DP51</f>
        <v>1750</v>
      </c>
      <c r="D49" s="192">
        <f>'[1]For-data-entry'!DQ51</f>
        <v>3000</v>
      </c>
      <c r="E49" s="192">
        <f>'[1]For-data-entry'!DR51</f>
        <v>2422</v>
      </c>
      <c r="F49" s="192">
        <f>'[1]For-data-entry'!DS51</f>
        <v>2043</v>
      </c>
      <c r="G49" s="192">
        <f>'[1]For-data-entry'!DT51</f>
        <v>2214</v>
      </c>
      <c r="H49" s="192">
        <f>'[1]For-data-entry'!DU51</f>
        <v>1609</v>
      </c>
      <c r="I49" s="192">
        <f>'[1]For-data-entry'!DV51</f>
        <v>6131</v>
      </c>
      <c r="J49" s="192">
        <f>'[1]For-data-entry'!DW51</f>
        <v>6661</v>
      </c>
      <c r="K49" s="192">
        <f>'[1]For-data-entry'!DX51</f>
        <v>5187</v>
      </c>
      <c r="L49" s="192">
        <f>'[1]For-data-entry'!DY51</f>
        <v>4886</v>
      </c>
      <c r="M49" s="192">
        <f>'[1]For-data-entry'!DZ51</f>
        <v>900</v>
      </c>
    </row>
    <row r="50" spans="1:13" ht="30" customHeight="1">
      <c r="A50" s="194">
        <v>2</v>
      </c>
      <c r="B50" s="193" t="str">
        <f>'[1]For-data-entry'!B52</f>
        <v>Pragathi Krishna  Grameena Bank</v>
      </c>
      <c r="C50" s="192">
        <f>'[1]For-data-entry'!DP52</f>
        <v>2000</v>
      </c>
      <c r="D50" s="192">
        <f>'[1]For-data-entry'!DQ52</f>
        <v>1500</v>
      </c>
      <c r="E50" s="192">
        <f>'[1]For-data-entry'!DR52</f>
        <v>4077</v>
      </c>
      <c r="F50" s="192">
        <f>'[1]For-data-entry'!DS52</f>
        <v>8900</v>
      </c>
      <c r="G50" s="192">
        <f>'[1]For-data-entry'!DT52</f>
        <v>2813</v>
      </c>
      <c r="H50" s="192">
        <f>'[1]For-data-entry'!DU52</f>
        <v>6100</v>
      </c>
      <c r="I50" s="192">
        <f>'[1]For-data-entry'!DV52</f>
        <v>16241</v>
      </c>
      <c r="J50" s="192">
        <f>'[1]For-data-entry'!DW52</f>
        <v>17926</v>
      </c>
      <c r="K50" s="192">
        <f>'[1]For-data-entry'!DX52</f>
        <v>12830</v>
      </c>
      <c r="L50" s="192">
        <f>'[1]For-data-entry'!DY52</f>
        <v>14100</v>
      </c>
      <c r="M50" s="192">
        <f>'[1]For-data-entry'!DZ52</f>
        <v>6650</v>
      </c>
    </row>
    <row r="51" spans="1:13" ht="30" customHeight="1">
      <c r="A51" s="194">
        <v>3</v>
      </c>
      <c r="B51" s="193" t="str">
        <f>'[1]For-data-entry'!B53</f>
        <v>Karnataka Vikas Grameena Bank</v>
      </c>
      <c r="C51" s="192">
        <f>'[1]For-data-entry'!DP53</f>
        <v>2000</v>
      </c>
      <c r="D51" s="192">
        <f>'[1]For-data-entry'!DQ53</f>
        <v>0</v>
      </c>
      <c r="E51" s="192">
        <f>'[1]For-data-entry'!DR53</f>
        <v>664</v>
      </c>
      <c r="F51" s="192">
        <f>'[1]For-data-entry'!DS53</f>
        <v>1326</v>
      </c>
      <c r="G51" s="192">
        <f>'[1]For-data-entry'!DT53</f>
        <v>449</v>
      </c>
      <c r="H51" s="192">
        <f>'[1]For-data-entry'!DU53</f>
        <v>852</v>
      </c>
      <c r="I51" s="192">
        <f>'[1]For-data-entry'!DV53</f>
        <v>6022</v>
      </c>
      <c r="J51" s="192">
        <f>'[1]For-data-entry'!DW53</f>
        <v>5871</v>
      </c>
      <c r="K51" s="192">
        <f>'[1]For-data-entry'!DX53</f>
        <v>419</v>
      </c>
      <c r="L51" s="192">
        <f>'[1]For-data-entry'!DY53</f>
        <v>817</v>
      </c>
      <c r="M51" s="192">
        <f>'[1]For-data-entry'!DZ53</f>
        <v>1500</v>
      </c>
    </row>
    <row r="52" spans="1:13" ht="30" customHeight="1">
      <c r="A52" s="194"/>
      <c r="B52" s="185" t="s">
        <v>60</v>
      </c>
      <c r="C52" s="190">
        <f>'[1]For-data-entry'!DP54</f>
        <v>5750</v>
      </c>
      <c r="D52" s="190">
        <f>'[1]For-data-entry'!DQ54</f>
        <v>4500</v>
      </c>
      <c r="E52" s="190">
        <f>'[1]For-data-entry'!DR54</f>
        <v>7163</v>
      </c>
      <c r="F52" s="190">
        <f>'[1]For-data-entry'!DS54</f>
        <v>12269</v>
      </c>
      <c r="G52" s="190">
        <f>'[1]For-data-entry'!DT54</f>
        <v>5476</v>
      </c>
      <c r="H52" s="190">
        <f>'[1]For-data-entry'!DU54</f>
        <v>8561</v>
      </c>
      <c r="I52" s="190">
        <f>'[1]For-data-entry'!DV54</f>
        <v>28394</v>
      </c>
      <c r="J52" s="190">
        <f>'[1]For-data-entry'!DW54</f>
        <v>30458</v>
      </c>
      <c r="K52" s="190">
        <f>'[1]For-data-entry'!DX54</f>
        <v>18436</v>
      </c>
      <c r="L52" s="190">
        <f>'[1]For-data-entry'!DY54</f>
        <v>19803</v>
      </c>
      <c r="M52" s="190">
        <f>'[1]For-data-entry'!DZ54</f>
        <v>9050</v>
      </c>
    </row>
    <row r="53" spans="1:13" ht="30" customHeight="1">
      <c r="A53" s="185" t="s">
        <v>59</v>
      </c>
      <c r="B53" s="196"/>
      <c r="C53" s="185">
        <f>'[1]For-data-entry'!DP58</f>
        <v>6010</v>
      </c>
      <c r="D53" s="186">
        <f>'[1]For-data-entry'!DQ58</f>
        <v>15100</v>
      </c>
      <c r="E53" s="185">
        <f>'[1]For-data-entry'!DR58</f>
        <v>139232</v>
      </c>
      <c r="F53" s="186">
        <f>'[1]For-data-entry'!DS58</f>
        <v>136929.32999999999</v>
      </c>
      <c r="G53" s="185">
        <f>'[1]For-data-entry'!DT58</f>
        <v>55779</v>
      </c>
      <c r="H53" s="186">
        <f>'[1]For-data-entry'!DU58</f>
        <v>79787.11</v>
      </c>
      <c r="I53" s="185">
        <f>'[1]For-data-entry'!DV58</f>
        <v>358850</v>
      </c>
      <c r="J53" s="186">
        <f>'[1]For-data-entry'!DW58</f>
        <v>143744.71</v>
      </c>
      <c r="K53" s="185">
        <f>'[1]For-data-entry'!DX58</f>
        <v>58970</v>
      </c>
      <c r="L53" s="186">
        <f>'[1]For-data-entry'!DY58</f>
        <v>81923.570000000007</v>
      </c>
      <c r="M53" s="185">
        <f>'[1]For-data-entry'!DZ58</f>
        <v>2645</v>
      </c>
    </row>
    <row r="54" spans="1:13" ht="30" customHeight="1">
      <c r="A54" s="185" t="s">
        <v>224</v>
      </c>
      <c r="B54" s="195"/>
      <c r="C54" s="190">
        <f>'[1]For-data-entry'!DP56</f>
        <v>11760</v>
      </c>
      <c r="D54" s="190">
        <f>'[1]For-data-entry'!DQ56</f>
        <v>19600</v>
      </c>
      <c r="E54" s="190">
        <f>'[1]For-data-entry'!DR56</f>
        <v>146395</v>
      </c>
      <c r="F54" s="190">
        <f>'[1]For-data-entry'!DS56</f>
        <v>149198.32999999999</v>
      </c>
      <c r="G54" s="190">
        <f>'[1]For-data-entry'!DT56</f>
        <v>61255</v>
      </c>
      <c r="H54" s="190">
        <f>'[1]For-data-entry'!DU56</f>
        <v>88348.11</v>
      </c>
      <c r="I54" s="190">
        <f>'[1]For-data-entry'!DV56</f>
        <v>387244</v>
      </c>
      <c r="J54" s="190">
        <f>'[1]For-data-entry'!DW56</f>
        <v>174202.71</v>
      </c>
      <c r="K54" s="190">
        <f>'[1]For-data-entry'!DX56</f>
        <v>77406</v>
      </c>
      <c r="L54" s="190">
        <f>'[1]For-data-entry'!DY56</f>
        <v>101726.57</v>
      </c>
      <c r="M54" s="190">
        <f>'[1]For-data-entry'!DZ56</f>
        <v>11695</v>
      </c>
    </row>
    <row r="55" spans="1:13" ht="30" customHeight="1">
      <c r="A55" s="187" t="s">
        <v>57</v>
      </c>
      <c r="B55" s="185" t="s">
        <v>56</v>
      </c>
      <c r="C55" s="185"/>
      <c r="D55" s="186"/>
      <c r="E55" s="185"/>
      <c r="F55" s="186"/>
      <c r="G55" s="185"/>
      <c r="H55" s="186"/>
      <c r="I55" s="185"/>
      <c r="J55" s="186"/>
      <c r="K55" s="185"/>
      <c r="L55" s="186"/>
      <c r="M55" s="185"/>
    </row>
    <row r="56" spans="1:13" ht="30" customHeight="1">
      <c r="A56" s="194">
        <v>1</v>
      </c>
      <c r="B56" s="193" t="str">
        <f>'[1]For-data-entry'!B61</f>
        <v>KSCARD Bk.Ltd</v>
      </c>
      <c r="C56" s="191">
        <f>'[1]For-data-entry'!DP61</f>
        <v>0</v>
      </c>
      <c r="D56" s="192">
        <f>'[1]For-data-entry'!DQ61</f>
        <v>0</v>
      </c>
      <c r="E56" s="191">
        <f>'[1]For-data-entry'!DR61</f>
        <v>0</v>
      </c>
      <c r="F56" s="192">
        <f>'[1]For-data-entry'!DS61</f>
        <v>0</v>
      </c>
      <c r="G56" s="191">
        <f>'[1]For-data-entry'!DT61</f>
        <v>0</v>
      </c>
      <c r="H56" s="192">
        <f>'[1]For-data-entry'!DU61</f>
        <v>0</v>
      </c>
      <c r="I56" s="191">
        <f>'[1]For-data-entry'!DV61</f>
        <v>0</v>
      </c>
      <c r="J56" s="192">
        <f>'[1]For-data-entry'!DW61</f>
        <v>0</v>
      </c>
      <c r="K56" s="191">
        <f>'[1]For-data-entry'!DX61</f>
        <v>0</v>
      </c>
      <c r="L56" s="192">
        <f>'[1]For-data-entry'!DY61</f>
        <v>0</v>
      </c>
      <c r="M56" s="191">
        <f>'[1]For-data-entry'!DZ61</f>
        <v>0</v>
      </c>
    </row>
    <row r="57" spans="1:13" ht="30" customHeight="1">
      <c r="A57" s="194">
        <v>2</v>
      </c>
      <c r="B57" s="193" t="str">
        <f>'[1]For-data-entry'!B62</f>
        <v xml:space="preserve">K.S.Coop Apex Bank ltd </v>
      </c>
      <c r="C57" s="191">
        <f>'[1]For-data-entry'!DP62</f>
        <v>3350</v>
      </c>
      <c r="D57" s="192">
        <f>'[1]For-data-entry'!DQ62</f>
        <v>4100</v>
      </c>
      <c r="E57" s="191">
        <f>'[1]For-data-entry'!DR62</f>
        <v>644</v>
      </c>
      <c r="F57" s="192">
        <f>'[1]For-data-entry'!DS62</f>
        <v>1153</v>
      </c>
      <c r="G57" s="191">
        <f>'[1]For-data-entry'!DT62</f>
        <v>197</v>
      </c>
      <c r="H57" s="192">
        <f>'[1]For-data-entry'!DU62</f>
        <v>424</v>
      </c>
      <c r="I57" s="191">
        <f>'[1]For-data-entry'!DV62</f>
        <v>3468</v>
      </c>
      <c r="J57" s="192">
        <f>'[1]For-data-entry'!DW62</f>
        <v>2669</v>
      </c>
      <c r="K57" s="191">
        <f>'[1]For-data-entry'!DX62</f>
        <v>832</v>
      </c>
      <c r="L57" s="192">
        <f>'[1]For-data-entry'!DY62</f>
        <v>736</v>
      </c>
      <c r="M57" s="191">
        <f>'[1]For-data-entry'!DZ62</f>
        <v>0</v>
      </c>
    </row>
    <row r="58" spans="1:13" ht="30" customHeight="1">
      <c r="A58" s="194">
        <v>3</v>
      </c>
      <c r="B58" s="193" t="str">
        <f>'[1]For-data-entry'!B63</f>
        <v>Indl.Co.Op.Bank ltd.</v>
      </c>
      <c r="C58" s="191">
        <f>'[1]For-data-entry'!DP63</f>
        <v>0</v>
      </c>
      <c r="D58" s="192">
        <f>'[1]For-data-entry'!DQ63</f>
        <v>0</v>
      </c>
      <c r="E58" s="191">
        <f>'[1]For-data-entry'!DR63</f>
        <v>0</v>
      </c>
      <c r="F58" s="192">
        <f>'[1]For-data-entry'!DS63</f>
        <v>0</v>
      </c>
      <c r="G58" s="191">
        <f>'[1]For-data-entry'!DT63</f>
        <v>0</v>
      </c>
      <c r="H58" s="192">
        <f>'[1]For-data-entry'!DU63</f>
        <v>0</v>
      </c>
      <c r="I58" s="191">
        <f>'[1]For-data-entry'!DV63</f>
        <v>0</v>
      </c>
      <c r="J58" s="192">
        <f>'[1]For-data-entry'!DW63</f>
        <v>0</v>
      </c>
      <c r="K58" s="191">
        <f>'[1]For-data-entry'!DX63</f>
        <v>0</v>
      </c>
      <c r="L58" s="192">
        <f>'[1]For-data-entry'!DY63</f>
        <v>0</v>
      </c>
      <c r="M58" s="191">
        <f>'[1]For-data-entry'!DZ63</f>
        <v>0</v>
      </c>
    </row>
    <row r="59" spans="1:13" ht="30" customHeight="1">
      <c r="A59" s="187"/>
      <c r="B59" s="185" t="s">
        <v>55</v>
      </c>
      <c r="C59" s="189">
        <f>'[1]For-data-entry'!DP64</f>
        <v>3350</v>
      </c>
      <c r="D59" s="190">
        <f>'[1]For-data-entry'!DQ64</f>
        <v>4100</v>
      </c>
      <c r="E59" s="189">
        <f>'[1]For-data-entry'!DR64</f>
        <v>644</v>
      </c>
      <c r="F59" s="190">
        <f>'[1]For-data-entry'!DS64</f>
        <v>1153</v>
      </c>
      <c r="G59" s="189">
        <f>'[1]For-data-entry'!DT64</f>
        <v>197</v>
      </c>
      <c r="H59" s="190">
        <f>'[1]For-data-entry'!DU64</f>
        <v>424</v>
      </c>
      <c r="I59" s="189">
        <f>'[1]For-data-entry'!DV64</f>
        <v>3468</v>
      </c>
      <c r="J59" s="190">
        <f>'[1]For-data-entry'!DW64</f>
        <v>2669</v>
      </c>
      <c r="K59" s="189">
        <f>'[1]For-data-entry'!DX64</f>
        <v>832</v>
      </c>
      <c r="L59" s="190">
        <f>'[1]For-data-entry'!DY64</f>
        <v>736</v>
      </c>
      <c r="M59" s="189">
        <f>'[1]For-data-entry'!DZ64</f>
        <v>0</v>
      </c>
    </row>
    <row r="60" spans="1:13" ht="30" customHeight="1">
      <c r="A60" s="187" t="s">
        <v>54</v>
      </c>
      <c r="B60" s="188" t="str">
        <f>'[1]For-data-entry'!B65</f>
        <v>KSFC</v>
      </c>
      <c r="C60" s="185">
        <f>'[1]For-data-entry'!DP65</f>
        <v>0</v>
      </c>
      <c r="D60" s="186">
        <f>'[1]For-data-entry'!DQ65</f>
        <v>0</v>
      </c>
      <c r="E60" s="185">
        <f>'[1]For-data-entry'!DR65</f>
        <v>0</v>
      </c>
      <c r="F60" s="186">
        <f>'[1]For-data-entry'!DS65</f>
        <v>0</v>
      </c>
      <c r="G60" s="185">
        <f>'[1]For-data-entry'!DT65</f>
        <v>0</v>
      </c>
      <c r="H60" s="186">
        <f>'[1]For-data-entry'!DU65</f>
        <v>0</v>
      </c>
      <c r="I60" s="185">
        <f>'[1]For-data-entry'!DV65</f>
        <v>0</v>
      </c>
      <c r="J60" s="186">
        <f>'[1]For-data-entry'!DW65</f>
        <v>0</v>
      </c>
      <c r="K60" s="185">
        <f>'[1]For-data-entry'!DX65</f>
        <v>0</v>
      </c>
      <c r="L60" s="186">
        <f>'[1]For-data-entry'!DY65</f>
        <v>0</v>
      </c>
      <c r="M60" s="185">
        <f>'[1]For-data-entry'!DZ65</f>
        <v>0</v>
      </c>
    </row>
    <row r="61" spans="1:13" ht="30" customHeight="1">
      <c r="A61" s="187"/>
      <c r="B61" s="185" t="s">
        <v>53</v>
      </c>
      <c r="C61" s="185">
        <f>'[1]For-data-entry'!DP66</f>
        <v>0</v>
      </c>
      <c r="D61" s="186">
        <f>'[1]For-data-entry'!DQ66</f>
        <v>0</v>
      </c>
      <c r="E61" s="185">
        <f>'[1]For-data-entry'!DR66</f>
        <v>0</v>
      </c>
      <c r="F61" s="186">
        <f>'[1]For-data-entry'!DS66</f>
        <v>0</v>
      </c>
      <c r="G61" s="185">
        <f>'[1]For-data-entry'!DT66</f>
        <v>0</v>
      </c>
      <c r="H61" s="186">
        <f>'[1]For-data-entry'!DU66</f>
        <v>0</v>
      </c>
      <c r="I61" s="185">
        <f>'[1]For-data-entry'!DV66</f>
        <v>0</v>
      </c>
      <c r="J61" s="186">
        <f>'[1]For-data-entry'!DW66</f>
        <v>0</v>
      </c>
      <c r="K61" s="185">
        <f>'[1]For-data-entry'!DX66</f>
        <v>0</v>
      </c>
      <c r="L61" s="186">
        <f>'[1]For-data-entry'!DY66</f>
        <v>0</v>
      </c>
      <c r="M61" s="185">
        <f>'[1]For-data-entry'!DZ66</f>
        <v>0</v>
      </c>
    </row>
    <row r="62" spans="1:13" ht="30" customHeight="1">
      <c r="A62" s="187"/>
      <c r="B62" s="185" t="s">
        <v>95</v>
      </c>
      <c r="C62" s="185">
        <f>'[1]For-data-entry'!DP67</f>
        <v>15110</v>
      </c>
      <c r="D62" s="186">
        <f>'[1]For-data-entry'!DQ67</f>
        <v>23700</v>
      </c>
      <c r="E62" s="185">
        <f>'[1]For-data-entry'!DR67</f>
        <v>147039</v>
      </c>
      <c r="F62" s="186">
        <f>'[1]For-data-entry'!DS67</f>
        <v>150351.32999999999</v>
      </c>
      <c r="G62" s="185">
        <f>'[1]For-data-entry'!DT67</f>
        <v>61452</v>
      </c>
      <c r="H62" s="186">
        <f>'[1]For-data-entry'!DU67</f>
        <v>88772.11</v>
      </c>
      <c r="I62" s="185">
        <f>'[1]For-data-entry'!DV67</f>
        <v>390712</v>
      </c>
      <c r="J62" s="186">
        <f>'[1]For-data-entry'!DW67</f>
        <v>176871.71</v>
      </c>
      <c r="K62" s="185">
        <f>'[1]For-data-entry'!DX67</f>
        <v>78238</v>
      </c>
      <c r="L62" s="186">
        <f>'[1]For-data-entry'!DY67</f>
        <v>102462.57</v>
      </c>
      <c r="M62" s="185">
        <f>'[1]For-data-entry'!DZ67</f>
        <v>11695</v>
      </c>
    </row>
  </sheetData>
  <mergeCells count="14">
    <mergeCell ref="A11:B11"/>
    <mergeCell ref="K3:L3"/>
    <mergeCell ref="A1:A3"/>
    <mergeCell ref="B1:B3"/>
    <mergeCell ref="C1:M1"/>
    <mergeCell ref="C2:D2"/>
    <mergeCell ref="E2:H2"/>
    <mergeCell ref="I2:L2"/>
    <mergeCell ref="M2:M4"/>
    <mergeCell ref="C3:C4"/>
    <mergeCell ref="D3:D4"/>
    <mergeCell ref="E3:F3"/>
    <mergeCell ref="G3:H3"/>
    <mergeCell ref="I3:J3"/>
  </mergeCells>
  <pageMargins left="0.70866141732283472" right="0.70866141732283472" top="1.7716535433070868" bottom="0.35433070866141736" header="0.31496062992125984" footer="0.31496062992125984"/>
  <pageSetup scale="35" orientation="landscape" horizontalDpi="4294967293" r:id="rId1"/>
  <rowBreaks count="2" manualBreakCount="2">
    <brk id="28" max="1048575" man="1"/>
    <brk id="62" max="1048575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4"/>
  <sheetViews>
    <sheetView zoomScale="60" zoomScaleNormal="60" workbookViewId="0">
      <pane ySplit="3" topLeftCell="A4" activePane="bottomLeft" state="frozen"/>
      <selection pane="bottomLeft" activeCell="H7" sqref="H7"/>
    </sheetView>
  </sheetViews>
  <sheetFormatPr defaultRowHeight="60" customHeight="1"/>
  <cols>
    <col min="1" max="1" width="11" style="202" customWidth="1"/>
    <col min="2" max="2" width="69.140625" style="202" customWidth="1"/>
    <col min="3" max="3" width="34.85546875" style="202" customWidth="1"/>
    <col min="4" max="4" width="33.28515625" style="202" customWidth="1"/>
    <col min="5" max="5" width="30.140625" style="202" customWidth="1"/>
    <col min="6" max="6" width="13.85546875" style="202" customWidth="1"/>
    <col min="7" max="7" width="15.28515625" style="202" customWidth="1"/>
    <col min="8" max="8" width="24.28515625" style="202" customWidth="1"/>
    <col min="9" max="9" width="27.5703125" style="202" customWidth="1"/>
    <col min="10" max="253" width="9.140625" style="202"/>
    <col min="254" max="254" width="3.42578125" style="202" customWidth="1"/>
    <col min="255" max="255" width="4.140625" style="202" bestFit="1" customWidth="1"/>
    <col min="256" max="256" width="15" style="202" customWidth="1"/>
    <col min="257" max="257" width="18.7109375" style="202" customWidth="1"/>
    <col min="258" max="258" width="16.7109375" style="202" customWidth="1"/>
    <col min="259" max="259" width="20.7109375" style="202" customWidth="1"/>
    <col min="260" max="260" width="16" style="202" bestFit="1" customWidth="1"/>
    <col min="261" max="261" width="10.7109375" style="202" bestFit="1" customWidth="1"/>
    <col min="262" max="509" width="9.140625" style="202"/>
    <col min="510" max="510" width="3.42578125" style="202" customWidth="1"/>
    <col min="511" max="511" width="4.140625" style="202" bestFit="1" customWidth="1"/>
    <col min="512" max="512" width="15" style="202" customWidth="1"/>
    <col min="513" max="513" width="18.7109375" style="202" customWidth="1"/>
    <col min="514" max="514" width="16.7109375" style="202" customWidth="1"/>
    <col min="515" max="515" width="20.7109375" style="202" customWidth="1"/>
    <col min="516" max="516" width="16" style="202" bestFit="1" customWidth="1"/>
    <col min="517" max="517" width="10.7109375" style="202" bestFit="1" customWidth="1"/>
    <col min="518" max="765" width="9.140625" style="202"/>
    <col min="766" max="766" width="3.42578125" style="202" customWidth="1"/>
    <col min="767" max="767" width="4.140625" style="202" bestFit="1" customWidth="1"/>
    <col min="768" max="768" width="15" style="202" customWidth="1"/>
    <col min="769" max="769" width="18.7109375" style="202" customWidth="1"/>
    <col min="770" max="770" width="16.7109375" style="202" customWidth="1"/>
    <col min="771" max="771" width="20.7109375" style="202" customWidth="1"/>
    <col min="772" max="772" width="16" style="202" bestFit="1" customWidth="1"/>
    <col min="773" max="773" width="10.7109375" style="202" bestFit="1" customWidth="1"/>
    <col min="774" max="1021" width="9.140625" style="202"/>
    <col min="1022" max="1022" width="3.42578125" style="202" customWidth="1"/>
    <col min="1023" max="1023" width="4.140625" style="202" bestFit="1" customWidth="1"/>
    <col min="1024" max="1024" width="15" style="202" customWidth="1"/>
    <col min="1025" max="1025" width="18.7109375" style="202" customWidth="1"/>
    <col min="1026" max="1026" width="16.7109375" style="202" customWidth="1"/>
    <col min="1027" max="1027" width="20.7109375" style="202" customWidth="1"/>
    <col min="1028" max="1028" width="16" style="202" bestFit="1" customWidth="1"/>
    <col min="1029" max="1029" width="10.7109375" style="202" bestFit="1" customWidth="1"/>
    <col min="1030" max="1277" width="9.140625" style="202"/>
    <col min="1278" max="1278" width="3.42578125" style="202" customWidth="1"/>
    <col min="1279" max="1279" width="4.140625" style="202" bestFit="1" customWidth="1"/>
    <col min="1280" max="1280" width="15" style="202" customWidth="1"/>
    <col min="1281" max="1281" width="18.7109375" style="202" customWidth="1"/>
    <col min="1282" max="1282" width="16.7109375" style="202" customWidth="1"/>
    <col min="1283" max="1283" width="20.7109375" style="202" customWidth="1"/>
    <col min="1284" max="1284" width="16" style="202" bestFit="1" customWidth="1"/>
    <col min="1285" max="1285" width="10.7109375" style="202" bestFit="1" customWidth="1"/>
    <col min="1286" max="1533" width="9.140625" style="202"/>
    <col min="1534" max="1534" width="3.42578125" style="202" customWidth="1"/>
    <col min="1535" max="1535" width="4.140625" style="202" bestFit="1" customWidth="1"/>
    <col min="1536" max="1536" width="15" style="202" customWidth="1"/>
    <col min="1537" max="1537" width="18.7109375" style="202" customWidth="1"/>
    <col min="1538" max="1538" width="16.7109375" style="202" customWidth="1"/>
    <col min="1539" max="1539" width="20.7109375" style="202" customWidth="1"/>
    <col min="1540" max="1540" width="16" style="202" bestFit="1" customWidth="1"/>
    <col min="1541" max="1541" width="10.7109375" style="202" bestFit="1" customWidth="1"/>
    <col min="1542" max="1789" width="9.140625" style="202"/>
    <col min="1790" max="1790" width="3.42578125" style="202" customWidth="1"/>
    <col min="1791" max="1791" width="4.140625" style="202" bestFit="1" customWidth="1"/>
    <col min="1792" max="1792" width="15" style="202" customWidth="1"/>
    <col min="1793" max="1793" width="18.7109375" style="202" customWidth="1"/>
    <col min="1794" max="1794" width="16.7109375" style="202" customWidth="1"/>
    <col min="1795" max="1795" width="20.7109375" style="202" customWidth="1"/>
    <col min="1796" max="1796" width="16" style="202" bestFit="1" customWidth="1"/>
    <col min="1797" max="1797" width="10.7109375" style="202" bestFit="1" customWidth="1"/>
    <col min="1798" max="2045" width="9.140625" style="202"/>
    <col min="2046" max="2046" width="3.42578125" style="202" customWidth="1"/>
    <col min="2047" max="2047" width="4.140625" style="202" bestFit="1" customWidth="1"/>
    <col min="2048" max="2048" width="15" style="202" customWidth="1"/>
    <col min="2049" max="2049" width="18.7109375" style="202" customWidth="1"/>
    <col min="2050" max="2050" width="16.7109375" style="202" customWidth="1"/>
    <col min="2051" max="2051" width="20.7109375" style="202" customWidth="1"/>
    <col min="2052" max="2052" width="16" style="202" bestFit="1" customWidth="1"/>
    <col min="2053" max="2053" width="10.7109375" style="202" bestFit="1" customWidth="1"/>
    <col min="2054" max="2301" width="9.140625" style="202"/>
    <col min="2302" max="2302" width="3.42578125" style="202" customWidth="1"/>
    <col min="2303" max="2303" width="4.140625" style="202" bestFit="1" customWidth="1"/>
    <col min="2304" max="2304" width="15" style="202" customWidth="1"/>
    <col min="2305" max="2305" width="18.7109375" style="202" customWidth="1"/>
    <col min="2306" max="2306" width="16.7109375" style="202" customWidth="1"/>
    <col min="2307" max="2307" width="20.7109375" style="202" customWidth="1"/>
    <col min="2308" max="2308" width="16" style="202" bestFit="1" customWidth="1"/>
    <col min="2309" max="2309" width="10.7109375" style="202" bestFit="1" customWidth="1"/>
    <col min="2310" max="2557" width="9.140625" style="202"/>
    <col min="2558" max="2558" width="3.42578125" style="202" customWidth="1"/>
    <col min="2559" max="2559" width="4.140625" style="202" bestFit="1" customWidth="1"/>
    <col min="2560" max="2560" width="15" style="202" customWidth="1"/>
    <col min="2561" max="2561" width="18.7109375" style="202" customWidth="1"/>
    <col min="2562" max="2562" width="16.7109375" style="202" customWidth="1"/>
    <col min="2563" max="2563" width="20.7109375" style="202" customWidth="1"/>
    <col min="2564" max="2564" width="16" style="202" bestFit="1" customWidth="1"/>
    <col min="2565" max="2565" width="10.7109375" style="202" bestFit="1" customWidth="1"/>
    <col min="2566" max="2813" width="9.140625" style="202"/>
    <col min="2814" max="2814" width="3.42578125" style="202" customWidth="1"/>
    <col min="2815" max="2815" width="4.140625" style="202" bestFit="1" customWidth="1"/>
    <col min="2816" max="2816" width="15" style="202" customWidth="1"/>
    <col min="2817" max="2817" width="18.7109375" style="202" customWidth="1"/>
    <col min="2818" max="2818" width="16.7109375" style="202" customWidth="1"/>
    <col min="2819" max="2819" width="20.7109375" style="202" customWidth="1"/>
    <col min="2820" max="2820" width="16" style="202" bestFit="1" customWidth="1"/>
    <col min="2821" max="2821" width="10.7109375" style="202" bestFit="1" customWidth="1"/>
    <col min="2822" max="3069" width="9.140625" style="202"/>
    <col min="3070" max="3070" width="3.42578125" style="202" customWidth="1"/>
    <col min="3071" max="3071" width="4.140625" style="202" bestFit="1" customWidth="1"/>
    <col min="3072" max="3072" width="15" style="202" customWidth="1"/>
    <col min="3073" max="3073" width="18.7109375" style="202" customWidth="1"/>
    <col min="3074" max="3074" width="16.7109375" style="202" customWidth="1"/>
    <col min="3075" max="3075" width="20.7109375" style="202" customWidth="1"/>
    <col min="3076" max="3076" width="16" style="202" bestFit="1" customWidth="1"/>
    <col min="3077" max="3077" width="10.7109375" style="202" bestFit="1" customWidth="1"/>
    <col min="3078" max="3325" width="9.140625" style="202"/>
    <col min="3326" max="3326" width="3.42578125" style="202" customWidth="1"/>
    <col min="3327" max="3327" width="4.140625" style="202" bestFit="1" customWidth="1"/>
    <col min="3328" max="3328" width="15" style="202" customWidth="1"/>
    <col min="3329" max="3329" width="18.7109375" style="202" customWidth="1"/>
    <col min="3330" max="3330" width="16.7109375" style="202" customWidth="1"/>
    <col min="3331" max="3331" width="20.7109375" style="202" customWidth="1"/>
    <col min="3332" max="3332" width="16" style="202" bestFit="1" customWidth="1"/>
    <col min="3333" max="3333" width="10.7109375" style="202" bestFit="1" customWidth="1"/>
    <col min="3334" max="3581" width="9.140625" style="202"/>
    <col min="3582" max="3582" width="3.42578125" style="202" customWidth="1"/>
    <col min="3583" max="3583" width="4.140625" style="202" bestFit="1" customWidth="1"/>
    <col min="3584" max="3584" width="15" style="202" customWidth="1"/>
    <col min="3585" max="3585" width="18.7109375" style="202" customWidth="1"/>
    <col min="3586" max="3586" width="16.7109375" style="202" customWidth="1"/>
    <col min="3587" max="3587" width="20.7109375" style="202" customWidth="1"/>
    <col min="3588" max="3588" width="16" style="202" bestFit="1" customWidth="1"/>
    <col min="3589" max="3589" width="10.7109375" style="202" bestFit="1" customWidth="1"/>
    <col min="3590" max="3837" width="9.140625" style="202"/>
    <col min="3838" max="3838" width="3.42578125" style="202" customWidth="1"/>
    <col min="3839" max="3839" width="4.140625" style="202" bestFit="1" customWidth="1"/>
    <col min="3840" max="3840" width="15" style="202" customWidth="1"/>
    <col min="3841" max="3841" width="18.7109375" style="202" customWidth="1"/>
    <col min="3842" max="3842" width="16.7109375" style="202" customWidth="1"/>
    <col min="3843" max="3843" width="20.7109375" style="202" customWidth="1"/>
    <col min="3844" max="3844" width="16" style="202" bestFit="1" customWidth="1"/>
    <col min="3845" max="3845" width="10.7109375" style="202" bestFit="1" customWidth="1"/>
    <col min="3846" max="4093" width="9.140625" style="202"/>
    <col min="4094" max="4094" width="3.42578125" style="202" customWidth="1"/>
    <col min="4095" max="4095" width="4.140625" style="202" bestFit="1" customWidth="1"/>
    <col min="4096" max="4096" width="15" style="202" customWidth="1"/>
    <col min="4097" max="4097" width="18.7109375" style="202" customWidth="1"/>
    <col min="4098" max="4098" width="16.7109375" style="202" customWidth="1"/>
    <col min="4099" max="4099" width="20.7109375" style="202" customWidth="1"/>
    <col min="4100" max="4100" width="16" style="202" bestFit="1" customWidth="1"/>
    <col min="4101" max="4101" width="10.7109375" style="202" bestFit="1" customWidth="1"/>
    <col min="4102" max="4349" width="9.140625" style="202"/>
    <col min="4350" max="4350" width="3.42578125" style="202" customWidth="1"/>
    <col min="4351" max="4351" width="4.140625" style="202" bestFit="1" customWidth="1"/>
    <col min="4352" max="4352" width="15" style="202" customWidth="1"/>
    <col min="4353" max="4353" width="18.7109375" style="202" customWidth="1"/>
    <col min="4354" max="4354" width="16.7109375" style="202" customWidth="1"/>
    <col min="4355" max="4355" width="20.7109375" style="202" customWidth="1"/>
    <col min="4356" max="4356" width="16" style="202" bestFit="1" customWidth="1"/>
    <col min="4357" max="4357" width="10.7109375" style="202" bestFit="1" customWidth="1"/>
    <col min="4358" max="4605" width="9.140625" style="202"/>
    <col min="4606" max="4606" width="3.42578125" style="202" customWidth="1"/>
    <col min="4607" max="4607" width="4.140625" style="202" bestFit="1" customWidth="1"/>
    <col min="4608" max="4608" width="15" style="202" customWidth="1"/>
    <col min="4609" max="4609" width="18.7109375" style="202" customWidth="1"/>
    <col min="4610" max="4610" width="16.7109375" style="202" customWidth="1"/>
    <col min="4611" max="4611" width="20.7109375" style="202" customWidth="1"/>
    <col min="4612" max="4612" width="16" style="202" bestFit="1" customWidth="1"/>
    <col min="4613" max="4613" width="10.7109375" style="202" bestFit="1" customWidth="1"/>
    <col min="4614" max="4861" width="9.140625" style="202"/>
    <col min="4862" max="4862" width="3.42578125" style="202" customWidth="1"/>
    <col min="4863" max="4863" width="4.140625" style="202" bestFit="1" customWidth="1"/>
    <col min="4864" max="4864" width="15" style="202" customWidth="1"/>
    <col min="4865" max="4865" width="18.7109375" style="202" customWidth="1"/>
    <col min="4866" max="4866" width="16.7109375" style="202" customWidth="1"/>
    <col min="4867" max="4867" width="20.7109375" style="202" customWidth="1"/>
    <col min="4868" max="4868" width="16" style="202" bestFit="1" customWidth="1"/>
    <col min="4869" max="4869" width="10.7109375" style="202" bestFit="1" customWidth="1"/>
    <col min="4870" max="5117" width="9.140625" style="202"/>
    <col min="5118" max="5118" width="3.42578125" style="202" customWidth="1"/>
    <col min="5119" max="5119" width="4.140625" style="202" bestFit="1" customWidth="1"/>
    <col min="5120" max="5120" width="15" style="202" customWidth="1"/>
    <col min="5121" max="5121" width="18.7109375" style="202" customWidth="1"/>
    <col min="5122" max="5122" width="16.7109375" style="202" customWidth="1"/>
    <col min="5123" max="5123" width="20.7109375" style="202" customWidth="1"/>
    <col min="5124" max="5124" width="16" style="202" bestFit="1" customWidth="1"/>
    <col min="5125" max="5125" width="10.7109375" style="202" bestFit="1" customWidth="1"/>
    <col min="5126" max="5373" width="9.140625" style="202"/>
    <col min="5374" max="5374" width="3.42578125" style="202" customWidth="1"/>
    <col min="5375" max="5375" width="4.140625" style="202" bestFit="1" customWidth="1"/>
    <col min="5376" max="5376" width="15" style="202" customWidth="1"/>
    <col min="5377" max="5377" width="18.7109375" style="202" customWidth="1"/>
    <col min="5378" max="5378" width="16.7109375" style="202" customWidth="1"/>
    <col min="5379" max="5379" width="20.7109375" style="202" customWidth="1"/>
    <col min="5380" max="5380" width="16" style="202" bestFit="1" customWidth="1"/>
    <col min="5381" max="5381" width="10.7109375" style="202" bestFit="1" customWidth="1"/>
    <col min="5382" max="5629" width="9.140625" style="202"/>
    <col min="5630" max="5630" width="3.42578125" style="202" customWidth="1"/>
    <col min="5631" max="5631" width="4.140625" style="202" bestFit="1" customWidth="1"/>
    <col min="5632" max="5632" width="15" style="202" customWidth="1"/>
    <col min="5633" max="5633" width="18.7109375" style="202" customWidth="1"/>
    <col min="5634" max="5634" width="16.7109375" style="202" customWidth="1"/>
    <col min="5635" max="5635" width="20.7109375" style="202" customWidth="1"/>
    <col min="5636" max="5636" width="16" style="202" bestFit="1" customWidth="1"/>
    <col min="5637" max="5637" width="10.7109375" style="202" bestFit="1" customWidth="1"/>
    <col min="5638" max="5885" width="9.140625" style="202"/>
    <col min="5886" max="5886" width="3.42578125" style="202" customWidth="1"/>
    <col min="5887" max="5887" width="4.140625" style="202" bestFit="1" customWidth="1"/>
    <col min="5888" max="5888" width="15" style="202" customWidth="1"/>
    <col min="5889" max="5889" width="18.7109375" style="202" customWidth="1"/>
    <col min="5890" max="5890" width="16.7109375" style="202" customWidth="1"/>
    <col min="5891" max="5891" width="20.7109375" style="202" customWidth="1"/>
    <col min="5892" max="5892" width="16" style="202" bestFit="1" customWidth="1"/>
    <col min="5893" max="5893" width="10.7109375" style="202" bestFit="1" customWidth="1"/>
    <col min="5894" max="6141" width="9.140625" style="202"/>
    <col min="6142" max="6142" width="3.42578125" style="202" customWidth="1"/>
    <col min="6143" max="6143" width="4.140625" style="202" bestFit="1" customWidth="1"/>
    <col min="6144" max="6144" width="15" style="202" customWidth="1"/>
    <col min="6145" max="6145" width="18.7109375" style="202" customWidth="1"/>
    <col min="6146" max="6146" width="16.7109375" style="202" customWidth="1"/>
    <col min="6147" max="6147" width="20.7109375" style="202" customWidth="1"/>
    <col min="6148" max="6148" width="16" style="202" bestFit="1" customWidth="1"/>
    <col min="6149" max="6149" width="10.7109375" style="202" bestFit="1" customWidth="1"/>
    <col min="6150" max="6397" width="9.140625" style="202"/>
    <col min="6398" max="6398" width="3.42578125" style="202" customWidth="1"/>
    <col min="6399" max="6399" width="4.140625" style="202" bestFit="1" customWidth="1"/>
    <col min="6400" max="6400" width="15" style="202" customWidth="1"/>
    <col min="6401" max="6401" width="18.7109375" style="202" customWidth="1"/>
    <col min="6402" max="6402" width="16.7109375" style="202" customWidth="1"/>
    <col min="6403" max="6403" width="20.7109375" style="202" customWidth="1"/>
    <col min="6404" max="6404" width="16" style="202" bestFit="1" customWidth="1"/>
    <col min="6405" max="6405" width="10.7109375" style="202" bestFit="1" customWidth="1"/>
    <col min="6406" max="6653" width="9.140625" style="202"/>
    <col min="6654" max="6654" width="3.42578125" style="202" customWidth="1"/>
    <col min="6655" max="6655" width="4.140625" style="202" bestFit="1" customWidth="1"/>
    <col min="6656" max="6656" width="15" style="202" customWidth="1"/>
    <col min="6657" max="6657" width="18.7109375" style="202" customWidth="1"/>
    <col min="6658" max="6658" width="16.7109375" style="202" customWidth="1"/>
    <col min="6659" max="6659" width="20.7109375" style="202" customWidth="1"/>
    <col min="6660" max="6660" width="16" style="202" bestFit="1" customWidth="1"/>
    <col min="6661" max="6661" width="10.7109375" style="202" bestFit="1" customWidth="1"/>
    <col min="6662" max="6909" width="9.140625" style="202"/>
    <col min="6910" max="6910" width="3.42578125" style="202" customWidth="1"/>
    <col min="6911" max="6911" width="4.140625" style="202" bestFit="1" customWidth="1"/>
    <col min="6912" max="6912" width="15" style="202" customWidth="1"/>
    <col min="6913" max="6913" width="18.7109375" style="202" customWidth="1"/>
    <col min="6914" max="6914" width="16.7109375" style="202" customWidth="1"/>
    <col min="6915" max="6915" width="20.7109375" style="202" customWidth="1"/>
    <col min="6916" max="6916" width="16" style="202" bestFit="1" customWidth="1"/>
    <col min="6917" max="6917" width="10.7109375" style="202" bestFit="1" customWidth="1"/>
    <col min="6918" max="7165" width="9.140625" style="202"/>
    <col min="7166" max="7166" width="3.42578125" style="202" customWidth="1"/>
    <col min="7167" max="7167" width="4.140625" style="202" bestFit="1" customWidth="1"/>
    <col min="7168" max="7168" width="15" style="202" customWidth="1"/>
    <col min="7169" max="7169" width="18.7109375" style="202" customWidth="1"/>
    <col min="7170" max="7170" width="16.7109375" style="202" customWidth="1"/>
    <col min="7171" max="7171" width="20.7109375" style="202" customWidth="1"/>
    <col min="7172" max="7172" width="16" style="202" bestFit="1" customWidth="1"/>
    <col min="7173" max="7173" width="10.7109375" style="202" bestFit="1" customWidth="1"/>
    <col min="7174" max="7421" width="9.140625" style="202"/>
    <col min="7422" max="7422" width="3.42578125" style="202" customWidth="1"/>
    <col min="7423" max="7423" width="4.140625" style="202" bestFit="1" customWidth="1"/>
    <col min="7424" max="7424" width="15" style="202" customWidth="1"/>
    <col min="7425" max="7425" width="18.7109375" style="202" customWidth="1"/>
    <col min="7426" max="7426" width="16.7109375" style="202" customWidth="1"/>
    <col min="7427" max="7427" width="20.7109375" style="202" customWidth="1"/>
    <col min="7428" max="7428" width="16" style="202" bestFit="1" customWidth="1"/>
    <col min="7429" max="7429" width="10.7109375" style="202" bestFit="1" customWidth="1"/>
    <col min="7430" max="7677" width="9.140625" style="202"/>
    <col min="7678" max="7678" width="3.42578125" style="202" customWidth="1"/>
    <col min="7679" max="7679" width="4.140625" style="202" bestFit="1" customWidth="1"/>
    <col min="7680" max="7680" width="15" style="202" customWidth="1"/>
    <col min="7681" max="7681" width="18.7109375" style="202" customWidth="1"/>
    <col min="7682" max="7682" width="16.7109375" style="202" customWidth="1"/>
    <col min="7683" max="7683" width="20.7109375" style="202" customWidth="1"/>
    <col min="7684" max="7684" width="16" style="202" bestFit="1" customWidth="1"/>
    <col min="7685" max="7685" width="10.7109375" style="202" bestFit="1" customWidth="1"/>
    <col min="7686" max="7933" width="9.140625" style="202"/>
    <col min="7934" max="7934" width="3.42578125" style="202" customWidth="1"/>
    <col min="7935" max="7935" width="4.140625" style="202" bestFit="1" customWidth="1"/>
    <col min="7936" max="7936" width="15" style="202" customWidth="1"/>
    <col min="7937" max="7937" width="18.7109375" style="202" customWidth="1"/>
    <col min="7938" max="7938" width="16.7109375" style="202" customWidth="1"/>
    <col min="7939" max="7939" width="20.7109375" style="202" customWidth="1"/>
    <col min="7940" max="7940" width="16" style="202" bestFit="1" customWidth="1"/>
    <col min="7941" max="7941" width="10.7109375" style="202" bestFit="1" customWidth="1"/>
    <col min="7942" max="8189" width="9.140625" style="202"/>
    <col min="8190" max="8190" width="3.42578125" style="202" customWidth="1"/>
    <col min="8191" max="8191" width="4.140625" style="202" bestFit="1" customWidth="1"/>
    <col min="8192" max="8192" width="15" style="202" customWidth="1"/>
    <col min="8193" max="8193" width="18.7109375" style="202" customWidth="1"/>
    <col min="8194" max="8194" width="16.7109375" style="202" customWidth="1"/>
    <col min="8195" max="8195" width="20.7109375" style="202" customWidth="1"/>
    <col min="8196" max="8196" width="16" style="202" bestFit="1" customWidth="1"/>
    <col min="8197" max="8197" width="10.7109375" style="202" bestFit="1" customWidth="1"/>
    <col min="8198" max="8445" width="9.140625" style="202"/>
    <col min="8446" max="8446" width="3.42578125" style="202" customWidth="1"/>
    <col min="8447" max="8447" width="4.140625" style="202" bestFit="1" customWidth="1"/>
    <col min="8448" max="8448" width="15" style="202" customWidth="1"/>
    <col min="8449" max="8449" width="18.7109375" style="202" customWidth="1"/>
    <col min="8450" max="8450" width="16.7109375" style="202" customWidth="1"/>
    <col min="8451" max="8451" width="20.7109375" style="202" customWidth="1"/>
    <col min="8452" max="8452" width="16" style="202" bestFit="1" customWidth="1"/>
    <col min="8453" max="8453" width="10.7109375" style="202" bestFit="1" customWidth="1"/>
    <col min="8454" max="8701" width="9.140625" style="202"/>
    <col min="8702" max="8702" width="3.42578125" style="202" customWidth="1"/>
    <col min="8703" max="8703" width="4.140625" style="202" bestFit="1" customWidth="1"/>
    <col min="8704" max="8704" width="15" style="202" customWidth="1"/>
    <col min="8705" max="8705" width="18.7109375" style="202" customWidth="1"/>
    <col min="8706" max="8706" width="16.7109375" style="202" customWidth="1"/>
    <col min="8707" max="8707" width="20.7109375" style="202" customWidth="1"/>
    <col min="8708" max="8708" width="16" style="202" bestFit="1" customWidth="1"/>
    <col min="8709" max="8709" width="10.7109375" style="202" bestFit="1" customWidth="1"/>
    <col min="8710" max="8957" width="9.140625" style="202"/>
    <col min="8958" max="8958" width="3.42578125" style="202" customWidth="1"/>
    <col min="8959" max="8959" width="4.140625" style="202" bestFit="1" customWidth="1"/>
    <col min="8960" max="8960" width="15" style="202" customWidth="1"/>
    <col min="8961" max="8961" width="18.7109375" style="202" customWidth="1"/>
    <col min="8962" max="8962" width="16.7109375" style="202" customWidth="1"/>
    <col min="8963" max="8963" width="20.7109375" style="202" customWidth="1"/>
    <col min="8964" max="8964" width="16" style="202" bestFit="1" customWidth="1"/>
    <col min="8965" max="8965" width="10.7109375" style="202" bestFit="1" customWidth="1"/>
    <col min="8966" max="9213" width="9.140625" style="202"/>
    <col min="9214" max="9214" width="3.42578125" style="202" customWidth="1"/>
    <col min="9215" max="9215" width="4.140625" style="202" bestFit="1" customWidth="1"/>
    <col min="9216" max="9216" width="15" style="202" customWidth="1"/>
    <col min="9217" max="9217" width="18.7109375" style="202" customWidth="1"/>
    <col min="9218" max="9218" width="16.7109375" style="202" customWidth="1"/>
    <col min="9219" max="9219" width="20.7109375" style="202" customWidth="1"/>
    <col min="9220" max="9220" width="16" style="202" bestFit="1" customWidth="1"/>
    <col min="9221" max="9221" width="10.7109375" style="202" bestFit="1" customWidth="1"/>
    <col min="9222" max="9469" width="9.140625" style="202"/>
    <col min="9470" max="9470" width="3.42578125" style="202" customWidth="1"/>
    <col min="9471" max="9471" width="4.140625" style="202" bestFit="1" customWidth="1"/>
    <col min="9472" max="9472" width="15" style="202" customWidth="1"/>
    <col min="9473" max="9473" width="18.7109375" style="202" customWidth="1"/>
    <col min="9474" max="9474" width="16.7109375" style="202" customWidth="1"/>
    <col min="9475" max="9475" width="20.7109375" style="202" customWidth="1"/>
    <col min="9476" max="9476" width="16" style="202" bestFit="1" customWidth="1"/>
    <col min="9477" max="9477" width="10.7109375" style="202" bestFit="1" customWidth="1"/>
    <col min="9478" max="9725" width="9.140625" style="202"/>
    <col min="9726" max="9726" width="3.42578125" style="202" customWidth="1"/>
    <col min="9727" max="9727" width="4.140625" style="202" bestFit="1" customWidth="1"/>
    <col min="9728" max="9728" width="15" style="202" customWidth="1"/>
    <col min="9729" max="9729" width="18.7109375" style="202" customWidth="1"/>
    <col min="9730" max="9730" width="16.7109375" style="202" customWidth="1"/>
    <col min="9731" max="9731" width="20.7109375" style="202" customWidth="1"/>
    <col min="9732" max="9732" width="16" style="202" bestFit="1" customWidth="1"/>
    <col min="9733" max="9733" width="10.7109375" style="202" bestFit="1" customWidth="1"/>
    <col min="9734" max="9981" width="9.140625" style="202"/>
    <col min="9982" max="9982" width="3.42578125" style="202" customWidth="1"/>
    <col min="9983" max="9983" width="4.140625" style="202" bestFit="1" customWidth="1"/>
    <col min="9984" max="9984" width="15" style="202" customWidth="1"/>
    <col min="9985" max="9985" width="18.7109375" style="202" customWidth="1"/>
    <col min="9986" max="9986" width="16.7109375" style="202" customWidth="1"/>
    <col min="9987" max="9987" width="20.7109375" style="202" customWidth="1"/>
    <col min="9988" max="9988" width="16" style="202" bestFit="1" customWidth="1"/>
    <col min="9989" max="9989" width="10.7109375" style="202" bestFit="1" customWidth="1"/>
    <col min="9990" max="10237" width="9.140625" style="202"/>
    <col min="10238" max="10238" width="3.42578125" style="202" customWidth="1"/>
    <col min="10239" max="10239" width="4.140625" style="202" bestFit="1" customWidth="1"/>
    <col min="10240" max="10240" width="15" style="202" customWidth="1"/>
    <col min="10241" max="10241" width="18.7109375" style="202" customWidth="1"/>
    <col min="10242" max="10242" width="16.7109375" style="202" customWidth="1"/>
    <col min="10243" max="10243" width="20.7109375" style="202" customWidth="1"/>
    <col min="10244" max="10244" width="16" style="202" bestFit="1" customWidth="1"/>
    <col min="10245" max="10245" width="10.7109375" style="202" bestFit="1" customWidth="1"/>
    <col min="10246" max="10493" width="9.140625" style="202"/>
    <col min="10494" max="10494" width="3.42578125" style="202" customWidth="1"/>
    <col min="10495" max="10495" width="4.140625" style="202" bestFit="1" customWidth="1"/>
    <col min="10496" max="10496" width="15" style="202" customWidth="1"/>
    <col min="10497" max="10497" width="18.7109375" style="202" customWidth="1"/>
    <col min="10498" max="10498" width="16.7109375" style="202" customWidth="1"/>
    <col min="10499" max="10499" width="20.7109375" style="202" customWidth="1"/>
    <col min="10500" max="10500" width="16" style="202" bestFit="1" customWidth="1"/>
    <col min="10501" max="10501" width="10.7109375" style="202" bestFit="1" customWidth="1"/>
    <col min="10502" max="10749" width="9.140625" style="202"/>
    <col min="10750" max="10750" width="3.42578125" style="202" customWidth="1"/>
    <col min="10751" max="10751" width="4.140625" style="202" bestFit="1" customWidth="1"/>
    <col min="10752" max="10752" width="15" style="202" customWidth="1"/>
    <col min="10753" max="10753" width="18.7109375" style="202" customWidth="1"/>
    <col min="10754" max="10754" width="16.7109375" style="202" customWidth="1"/>
    <col min="10755" max="10755" width="20.7109375" style="202" customWidth="1"/>
    <col min="10756" max="10756" width="16" style="202" bestFit="1" customWidth="1"/>
    <col min="10757" max="10757" width="10.7109375" style="202" bestFit="1" customWidth="1"/>
    <col min="10758" max="11005" width="9.140625" style="202"/>
    <col min="11006" max="11006" width="3.42578125" style="202" customWidth="1"/>
    <col min="11007" max="11007" width="4.140625" style="202" bestFit="1" customWidth="1"/>
    <col min="11008" max="11008" width="15" style="202" customWidth="1"/>
    <col min="11009" max="11009" width="18.7109375" style="202" customWidth="1"/>
    <col min="11010" max="11010" width="16.7109375" style="202" customWidth="1"/>
    <col min="11011" max="11011" width="20.7109375" style="202" customWidth="1"/>
    <col min="11012" max="11012" width="16" style="202" bestFit="1" customWidth="1"/>
    <col min="11013" max="11013" width="10.7109375" style="202" bestFit="1" customWidth="1"/>
    <col min="11014" max="11261" width="9.140625" style="202"/>
    <col min="11262" max="11262" width="3.42578125" style="202" customWidth="1"/>
    <col min="11263" max="11263" width="4.140625" style="202" bestFit="1" customWidth="1"/>
    <col min="11264" max="11264" width="15" style="202" customWidth="1"/>
    <col min="11265" max="11265" width="18.7109375" style="202" customWidth="1"/>
    <col min="11266" max="11266" width="16.7109375" style="202" customWidth="1"/>
    <col min="11267" max="11267" width="20.7109375" style="202" customWidth="1"/>
    <col min="11268" max="11268" width="16" style="202" bestFit="1" customWidth="1"/>
    <col min="11269" max="11269" width="10.7109375" style="202" bestFit="1" customWidth="1"/>
    <col min="11270" max="11517" width="9.140625" style="202"/>
    <col min="11518" max="11518" width="3.42578125" style="202" customWidth="1"/>
    <col min="11519" max="11519" width="4.140625" style="202" bestFit="1" customWidth="1"/>
    <col min="11520" max="11520" width="15" style="202" customWidth="1"/>
    <col min="11521" max="11521" width="18.7109375" style="202" customWidth="1"/>
    <col min="11522" max="11522" width="16.7109375" style="202" customWidth="1"/>
    <col min="11523" max="11523" width="20.7109375" style="202" customWidth="1"/>
    <col min="11524" max="11524" width="16" style="202" bestFit="1" customWidth="1"/>
    <col min="11525" max="11525" width="10.7109375" style="202" bestFit="1" customWidth="1"/>
    <col min="11526" max="11773" width="9.140625" style="202"/>
    <col min="11774" max="11774" width="3.42578125" style="202" customWidth="1"/>
    <col min="11775" max="11775" width="4.140625" style="202" bestFit="1" customWidth="1"/>
    <col min="11776" max="11776" width="15" style="202" customWidth="1"/>
    <col min="11777" max="11777" width="18.7109375" style="202" customWidth="1"/>
    <col min="11778" max="11778" width="16.7109375" style="202" customWidth="1"/>
    <col min="11779" max="11779" width="20.7109375" style="202" customWidth="1"/>
    <col min="11780" max="11780" width="16" style="202" bestFit="1" customWidth="1"/>
    <col min="11781" max="11781" width="10.7109375" style="202" bestFit="1" customWidth="1"/>
    <col min="11782" max="12029" width="9.140625" style="202"/>
    <col min="12030" max="12030" width="3.42578125" style="202" customWidth="1"/>
    <col min="12031" max="12031" width="4.140625" style="202" bestFit="1" customWidth="1"/>
    <col min="12032" max="12032" width="15" style="202" customWidth="1"/>
    <col min="12033" max="12033" width="18.7109375" style="202" customWidth="1"/>
    <col min="12034" max="12034" width="16.7109375" style="202" customWidth="1"/>
    <col min="12035" max="12035" width="20.7109375" style="202" customWidth="1"/>
    <col min="12036" max="12036" width="16" style="202" bestFit="1" customWidth="1"/>
    <col min="12037" max="12037" width="10.7109375" style="202" bestFit="1" customWidth="1"/>
    <col min="12038" max="12285" width="9.140625" style="202"/>
    <col min="12286" max="12286" width="3.42578125" style="202" customWidth="1"/>
    <col min="12287" max="12287" width="4.140625" style="202" bestFit="1" customWidth="1"/>
    <col min="12288" max="12288" width="15" style="202" customWidth="1"/>
    <col min="12289" max="12289" width="18.7109375" style="202" customWidth="1"/>
    <col min="12290" max="12290" width="16.7109375" style="202" customWidth="1"/>
    <col min="12291" max="12291" width="20.7109375" style="202" customWidth="1"/>
    <col min="12292" max="12292" width="16" style="202" bestFit="1" customWidth="1"/>
    <col min="12293" max="12293" width="10.7109375" style="202" bestFit="1" customWidth="1"/>
    <col min="12294" max="12541" width="9.140625" style="202"/>
    <col min="12542" max="12542" width="3.42578125" style="202" customWidth="1"/>
    <col min="12543" max="12543" width="4.140625" style="202" bestFit="1" customWidth="1"/>
    <col min="12544" max="12544" width="15" style="202" customWidth="1"/>
    <col min="12545" max="12545" width="18.7109375" style="202" customWidth="1"/>
    <col min="12546" max="12546" width="16.7109375" style="202" customWidth="1"/>
    <col min="12547" max="12547" width="20.7109375" style="202" customWidth="1"/>
    <col min="12548" max="12548" width="16" style="202" bestFit="1" customWidth="1"/>
    <col min="12549" max="12549" width="10.7109375" style="202" bestFit="1" customWidth="1"/>
    <col min="12550" max="12797" width="9.140625" style="202"/>
    <col min="12798" max="12798" width="3.42578125" style="202" customWidth="1"/>
    <col min="12799" max="12799" width="4.140625" style="202" bestFit="1" customWidth="1"/>
    <col min="12800" max="12800" width="15" style="202" customWidth="1"/>
    <col min="12801" max="12801" width="18.7109375" style="202" customWidth="1"/>
    <col min="12802" max="12802" width="16.7109375" style="202" customWidth="1"/>
    <col min="12803" max="12803" width="20.7109375" style="202" customWidth="1"/>
    <col min="12804" max="12804" width="16" style="202" bestFit="1" customWidth="1"/>
    <col min="12805" max="12805" width="10.7109375" style="202" bestFit="1" customWidth="1"/>
    <col min="12806" max="13053" width="9.140625" style="202"/>
    <col min="13054" max="13054" width="3.42578125" style="202" customWidth="1"/>
    <col min="13055" max="13055" width="4.140625" style="202" bestFit="1" customWidth="1"/>
    <col min="13056" max="13056" width="15" style="202" customWidth="1"/>
    <col min="13057" max="13057" width="18.7109375" style="202" customWidth="1"/>
    <col min="13058" max="13058" width="16.7109375" style="202" customWidth="1"/>
    <col min="13059" max="13059" width="20.7109375" style="202" customWidth="1"/>
    <col min="13060" max="13060" width="16" style="202" bestFit="1" customWidth="1"/>
    <col min="13061" max="13061" width="10.7109375" style="202" bestFit="1" customWidth="1"/>
    <col min="13062" max="13309" width="9.140625" style="202"/>
    <col min="13310" max="13310" width="3.42578125" style="202" customWidth="1"/>
    <col min="13311" max="13311" width="4.140625" style="202" bestFit="1" customWidth="1"/>
    <col min="13312" max="13312" width="15" style="202" customWidth="1"/>
    <col min="13313" max="13313" width="18.7109375" style="202" customWidth="1"/>
    <col min="13314" max="13314" width="16.7109375" style="202" customWidth="1"/>
    <col min="13315" max="13315" width="20.7109375" style="202" customWidth="1"/>
    <col min="13316" max="13316" width="16" style="202" bestFit="1" customWidth="1"/>
    <col min="13317" max="13317" width="10.7109375" style="202" bestFit="1" customWidth="1"/>
    <col min="13318" max="13565" width="9.140625" style="202"/>
    <col min="13566" max="13566" width="3.42578125" style="202" customWidth="1"/>
    <col min="13567" max="13567" width="4.140625" style="202" bestFit="1" customWidth="1"/>
    <col min="13568" max="13568" width="15" style="202" customWidth="1"/>
    <col min="13569" max="13569" width="18.7109375" style="202" customWidth="1"/>
    <col min="13570" max="13570" width="16.7109375" style="202" customWidth="1"/>
    <col min="13571" max="13571" width="20.7109375" style="202" customWidth="1"/>
    <col min="13572" max="13572" width="16" style="202" bestFit="1" customWidth="1"/>
    <col min="13573" max="13573" width="10.7109375" style="202" bestFit="1" customWidth="1"/>
    <col min="13574" max="13821" width="9.140625" style="202"/>
    <col min="13822" max="13822" width="3.42578125" style="202" customWidth="1"/>
    <col min="13823" max="13823" width="4.140625" style="202" bestFit="1" customWidth="1"/>
    <col min="13824" max="13824" width="15" style="202" customWidth="1"/>
    <col min="13825" max="13825" width="18.7109375" style="202" customWidth="1"/>
    <col min="13826" max="13826" width="16.7109375" style="202" customWidth="1"/>
    <col min="13827" max="13827" width="20.7109375" style="202" customWidth="1"/>
    <col min="13828" max="13828" width="16" style="202" bestFit="1" customWidth="1"/>
    <col min="13829" max="13829" width="10.7109375" style="202" bestFit="1" customWidth="1"/>
    <col min="13830" max="14077" width="9.140625" style="202"/>
    <col min="14078" max="14078" width="3.42578125" style="202" customWidth="1"/>
    <col min="14079" max="14079" width="4.140625" style="202" bestFit="1" customWidth="1"/>
    <col min="14080" max="14080" width="15" style="202" customWidth="1"/>
    <col min="14081" max="14081" width="18.7109375" style="202" customWidth="1"/>
    <col min="14082" max="14082" width="16.7109375" style="202" customWidth="1"/>
    <col min="14083" max="14083" width="20.7109375" style="202" customWidth="1"/>
    <col min="14084" max="14084" width="16" style="202" bestFit="1" customWidth="1"/>
    <col min="14085" max="14085" width="10.7109375" style="202" bestFit="1" customWidth="1"/>
    <col min="14086" max="14333" width="9.140625" style="202"/>
    <col min="14334" max="14334" width="3.42578125" style="202" customWidth="1"/>
    <col min="14335" max="14335" width="4.140625" style="202" bestFit="1" customWidth="1"/>
    <col min="14336" max="14336" width="15" style="202" customWidth="1"/>
    <col min="14337" max="14337" width="18.7109375" style="202" customWidth="1"/>
    <col min="14338" max="14338" width="16.7109375" style="202" customWidth="1"/>
    <col min="14339" max="14339" width="20.7109375" style="202" customWidth="1"/>
    <col min="14340" max="14340" width="16" style="202" bestFit="1" customWidth="1"/>
    <col min="14341" max="14341" width="10.7109375" style="202" bestFit="1" customWidth="1"/>
    <col min="14342" max="14589" width="9.140625" style="202"/>
    <col min="14590" max="14590" width="3.42578125" style="202" customWidth="1"/>
    <col min="14591" max="14591" width="4.140625" style="202" bestFit="1" customWidth="1"/>
    <col min="14592" max="14592" width="15" style="202" customWidth="1"/>
    <col min="14593" max="14593" width="18.7109375" style="202" customWidth="1"/>
    <col min="14594" max="14594" width="16.7109375" style="202" customWidth="1"/>
    <col min="14595" max="14595" width="20.7109375" style="202" customWidth="1"/>
    <col min="14596" max="14596" width="16" style="202" bestFit="1" customWidth="1"/>
    <col min="14597" max="14597" width="10.7109375" style="202" bestFit="1" customWidth="1"/>
    <col min="14598" max="14845" width="9.140625" style="202"/>
    <col min="14846" max="14846" width="3.42578125" style="202" customWidth="1"/>
    <col min="14847" max="14847" width="4.140625" style="202" bestFit="1" customWidth="1"/>
    <col min="14848" max="14848" width="15" style="202" customWidth="1"/>
    <col min="14849" max="14849" width="18.7109375" style="202" customWidth="1"/>
    <col min="14850" max="14850" width="16.7109375" style="202" customWidth="1"/>
    <col min="14851" max="14851" width="20.7109375" style="202" customWidth="1"/>
    <col min="14852" max="14852" width="16" style="202" bestFit="1" customWidth="1"/>
    <col min="14853" max="14853" width="10.7109375" style="202" bestFit="1" customWidth="1"/>
    <col min="14854" max="15101" width="9.140625" style="202"/>
    <col min="15102" max="15102" width="3.42578125" style="202" customWidth="1"/>
    <col min="15103" max="15103" width="4.140625" style="202" bestFit="1" customWidth="1"/>
    <col min="15104" max="15104" width="15" style="202" customWidth="1"/>
    <col min="15105" max="15105" width="18.7109375" style="202" customWidth="1"/>
    <col min="15106" max="15106" width="16.7109375" style="202" customWidth="1"/>
    <col min="15107" max="15107" width="20.7109375" style="202" customWidth="1"/>
    <col min="15108" max="15108" width="16" style="202" bestFit="1" customWidth="1"/>
    <col min="15109" max="15109" width="10.7109375" style="202" bestFit="1" customWidth="1"/>
    <col min="15110" max="15357" width="9.140625" style="202"/>
    <col min="15358" max="15358" width="3.42578125" style="202" customWidth="1"/>
    <col min="15359" max="15359" width="4.140625" style="202" bestFit="1" customWidth="1"/>
    <col min="15360" max="15360" width="15" style="202" customWidth="1"/>
    <col min="15361" max="15361" width="18.7109375" style="202" customWidth="1"/>
    <col min="15362" max="15362" width="16.7109375" style="202" customWidth="1"/>
    <col min="15363" max="15363" width="20.7109375" style="202" customWidth="1"/>
    <col min="15364" max="15364" width="16" style="202" bestFit="1" customWidth="1"/>
    <col min="15365" max="15365" width="10.7109375" style="202" bestFit="1" customWidth="1"/>
    <col min="15366" max="15613" width="9.140625" style="202"/>
    <col min="15614" max="15614" width="3.42578125" style="202" customWidth="1"/>
    <col min="15615" max="15615" width="4.140625" style="202" bestFit="1" customWidth="1"/>
    <col min="15616" max="15616" width="15" style="202" customWidth="1"/>
    <col min="15617" max="15617" width="18.7109375" style="202" customWidth="1"/>
    <col min="15618" max="15618" width="16.7109375" style="202" customWidth="1"/>
    <col min="15619" max="15619" width="20.7109375" style="202" customWidth="1"/>
    <col min="15620" max="15620" width="16" style="202" bestFit="1" customWidth="1"/>
    <col min="15621" max="15621" width="10.7109375" style="202" bestFit="1" customWidth="1"/>
    <col min="15622" max="15869" width="9.140625" style="202"/>
    <col min="15870" max="15870" width="3.42578125" style="202" customWidth="1"/>
    <col min="15871" max="15871" width="4.140625" style="202" bestFit="1" customWidth="1"/>
    <col min="15872" max="15872" width="15" style="202" customWidth="1"/>
    <col min="15873" max="15873" width="18.7109375" style="202" customWidth="1"/>
    <col min="15874" max="15874" width="16.7109375" style="202" customWidth="1"/>
    <col min="15875" max="15875" width="20.7109375" style="202" customWidth="1"/>
    <col min="15876" max="15876" width="16" style="202" bestFit="1" customWidth="1"/>
    <col min="15877" max="15877" width="10.7109375" style="202" bestFit="1" customWidth="1"/>
    <col min="15878" max="16125" width="9.140625" style="202"/>
    <col min="16126" max="16126" width="3.42578125" style="202" customWidth="1"/>
    <col min="16127" max="16127" width="4.140625" style="202" bestFit="1" customWidth="1"/>
    <col min="16128" max="16128" width="15" style="202" customWidth="1"/>
    <col min="16129" max="16129" width="18.7109375" style="202" customWidth="1"/>
    <col min="16130" max="16130" width="16.7109375" style="202" customWidth="1"/>
    <col min="16131" max="16131" width="20.7109375" style="202" customWidth="1"/>
    <col min="16132" max="16132" width="16" style="202" bestFit="1" customWidth="1"/>
    <col min="16133" max="16133" width="10.7109375" style="202" bestFit="1" customWidth="1"/>
    <col min="16134" max="16384" width="9.140625" style="202"/>
  </cols>
  <sheetData>
    <row r="1" spans="1:5" ht="60" customHeight="1">
      <c r="A1" s="467" t="s">
        <v>297</v>
      </c>
      <c r="B1" s="468"/>
      <c r="C1" s="468"/>
      <c r="D1" s="468"/>
      <c r="E1" s="469"/>
    </row>
    <row r="2" spans="1:5" ht="60" customHeight="1">
      <c r="A2" s="470" t="s">
        <v>191</v>
      </c>
      <c r="B2" s="470" t="s">
        <v>296</v>
      </c>
      <c r="C2" s="472" t="s">
        <v>295</v>
      </c>
      <c r="D2" s="473"/>
      <c r="E2" s="474"/>
    </row>
    <row r="3" spans="1:5" ht="60" customHeight="1">
      <c r="A3" s="471"/>
      <c r="B3" s="471"/>
      <c r="C3" s="211" t="s">
        <v>294</v>
      </c>
      <c r="D3" s="211" t="s">
        <v>293</v>
      </c>
      <c r="E3" s="211" t="s">
        <v>292</v>
      </c>
    </row>
    <row r="4" spans="1:5" ht="43.5" customHeight="1">
      <c r="A4" s="209">
        <v>1</v>
      </c>
      <c r="B4" s="208" t="s">
        <v>291</v>
      </c>
      <c r="C4" s="207">
        <v>14018.65</v>
      </c>
      <c r="D4" s="207">
        <v>5313.44</v>
      </c>
      <c r="E4" s="206">
        <f t="shared" ref="E4:E34" si="0">D4/C4*100</f>
        <v>37.902651111198296</v>
      </c>
    </row>
    <row r="5" spans="1:5" ht="43.5" customHeight="1">
      <c r="A5" s="209">
        <v>2</v>
      </c>
      <c r="B5" s="208" t="s">
        <v>290</v>
      </c>
      <c r="C5" s="207">
        <v>22935.81</v>
      </c>
      <c r="D5" s="207">
        <v>11407.37</v>
      </c>
      <c r="E5" s="206">
        <f t="shared" si="0"/>
        <v>49.736067747334843</v>
      </c>
    </row>
    <row r="6" spans="1:5" ht="43.5" customHeight="1">
      <c r="A6" s="209">
        <v>3</v>
      </c>
      <c r="B6" s="208" t="s">
        <v>289</v>
      </c>
      <c r="C6" s="207">
        <v>25840.422272135005</v>
      </c>
      <c r="D6" s="207">
        <v>14474.356214916001</v>
      </c>
      <c r="E6" s="206">
        <f t="shared" si="0"/>
        <v>56.014395053150544</v>
      </c>
    </row>
    <row r="7" spans="1:5" ht="43.5" customHeight="1">
      <c r="A7" s="209">
        <v>4</v>
      </c>
      <c r="B7" s="208" t="s">
        <v>288</v>
      </c>
      <c r="C7" s="207">
        <v>42559.21</v>
      </c>
      <c r="D7" s="207">
        <v>24370.58</v>
      </c>
      <c r="E7" s="206">
        <f t="shared" si="0"/>
        <v>57.262764040967873</v>
      </c>
    </row>
    <row r="8" spans="1:5" ht="43.5" customHeight="1">
      <c r="A8" s="209">
        <v>5</v>
      </c>
      <c r="B8" s="208" t="s">
        <v>287</v>
      </c>
      <c r="C8" s="207">
        <v>31175.47</v>
      </c>
      <c r="D8" s="207">
        <v>18535.900000000001</v>
      </c>
      <c r="E8" s="206">
        <f t="shared" si="0"/>
        <v>59.456681807844433</v>
      </c>
    </row>
    <row r="9" spans="1:5" ht="43.5" customHeight="1">
      <c r="A9" s="209">
        <v>6</v>
      </c>
      <c r="B9" s="208" t="s">
        <v>286</v>
      </c>
      <c r="C9" s="207">
        <v>13513</v>
      </c>
      <c r="D9" s="207">
        <v>8626.42</v>
      </c>
      <c r="E9" s="206">
        <f t="shared" si="0"/>
        <v>63.83793384148597</v>
      </c>
    </row>
    <row r="10" spans="1:5" ht="43.5" customHeight="1">
      <c r="A10" s="209">
        <v>7</v>
      </c>
      <c r="B10" s="208" t="s">
        <v>285</v>
      </c>
      <c r="C10" s="207">
        <v>7768.7224999999999</v>
      </c>
      <c r="D10" s="207">
        <v>4961.7346400000006</v>
      </c>
      <c r="E10" s="206">
        <f t="shared" si="0"/>
        <v>63.868089508925067</v>
      </c>
    </row>
    <row r="11" spans="1:5" ht="43.5" customHeight="1">
      <c r="A11" s="209">
        <v>8</v>
      </c>
      <c r="B11" s="208" t="s">
        <v>284</v>
      </c>
      <c r="C11" s="207">
        <v>4827.8222085799998</v>
      </c>
      <c r="D11" s="207">
        <v>3441.682146656</v>
      </c>
      <c r="E11" s="206">
        <f t="shared" si="0"/>
        <v>71.288502309373499</v>
      </c>
    </row>
    <row r="12" spans="1:5" ht="43.5" customHeight="1">
      <c r="A12" s="209">
        <v>9</v>
      </c>
      <c r="B12" s="208" t="s">
        <v>283</v>
      </c>
      <c r="C12" s="207">
        <v>482087.08</v>
      </c>
      <c r="D12" s="207">
        <v>378378.36</v>
      </c>
      <c r="E12" s="206">
        <f t="shared" si="0"/>
        <v>78.487554572091</v>
      </c>
    </row>
    <row r="13" spans="1:5" ht="43.5" customHeight="1">
      <c r="A13" s="209">
        <v>10</v>
      </c>
      <c r="B13" s="208" t="s">
        <v>282</v>
      </c>
      <c r="C13" s="207">
        <v>27011.359699999997</v>
      </c>
      <c r="D13" s="207">
        <v>21571.925999999999</v>
      </c>
      <c r="E13" s="206">
        <f t="shared" si="0"/>
        <v>79.862421735104292</v>
      </c>
    </row>
    <row r="14" spans="1:5" ht="43.5" customHeight="1">
      <c r="A14" s="209">
        <v>11</v>
      </c>
      <c r="B14" s="208" t="s">
        <v>281</v>
      </c>
      <c r="C14" s="207">
        <v>6097.82</v>
      </c>
      <c r="D14" s="207">
        <v>4874.97</v>
      </c>
      <c r="E14" s="206">
        <f t="shared" si="0"/>
        <v>79.946111889166957</v>
      </c>
    </row>
    <row r="15" spans="1:5" ht="43.5" customHeight="1">
      <c r="A15" s="209">
        <v>12</v>
      </c>
      <c r="B15" s="208" t="s">
        <v>280</v>
      </c>
      <c r="C15" s="207">
        <v>14831.19</v>
      </c>
      <c r="D15" s="207">
        <v>12151.84</v>
      </c>
      <c r="E15" s="206">
        <f t="shared" si="0"/>
        <v>81.93435590805592</v>
      </c>
    </row>
    <row r="16" spans="1:5" ht="43.5" customHeight="1">
      <c r="A16" s="209">
        <v>13</v>
      </c>
      <c r="B16" s="208" t="s">
        <v>279</v>
      </c>
      <c r="C16" s="207">
        <v>5971.361100000001</v>
      </c>
      <c r="D16" s="207">
        <v>4933.7813000000006</v>
      </c>
      <c r="E16" s="206">
        <f t="shared" si="0"/>
        <v>82.624065391054643</v>
      </c>
    </row>
    <row r="17" spans="1:5" ht="43.5" customHeight="1">
      <c r="A17" s="209">
        <v>14</v>
      </c>
      <c r="B17" s="208" t="s">
        <v>278</v>
      </c>
      <c r="C17" s="207">
        <v>5271.7465999999995</v>
      </c>
      <c r="D17" s="207">
        <v>4503.2623999999996</v>
      </c>
      <c r="E17" s="206">
        <f t="shared" si="0"/>
        <v>85.422588407416995</v>
      </c>
    </row>
    <row r="18" spans="1:5" ht="43.5" customHeight="1">
      <c r="A18" s="209">
        <v>15</v>
      </c>
      <c r="B18" s="208" t="s">
        <v>277</v>
      </c>
      <c r="C18" s="207">
        <v>6836.67</v>
      </c>
      <c r="D18" s="207">
        <v>5973.03</v>
      </c>
      <c r="E18" s="206">
        <f t="shared" si="0"/>
        <v>87.36753419427879</v>
      </c>
    </row>
    <row r="19" spans="1:5" ht="43.5" customHeight="1">
      <c r="A19" s="209">
        <v>16</v>
      </c>
      <c r="B19" s="208" t="s">
        <v>276</v>
      </c>
      <c r="C19" s="207">
        <v>3941.6188999999999</v>
      </c>
      <c r="D19" s="207">
        <v>3588.7252000000003</v>
      </c>
      <c r="E19" s="206">
        <f t="shared" si="0"/>
        <v>91.046985795608009</v>
      </c>
    </row>
    <row r="20" spans="1:5" ht="43.5" customHeight="1">
      <c r="A20" s="209">
        <v>17</v>
      </c>
      <c r="B20" s="208" t="s">
        <v>275</v>
      </c>
      <c r="C20" s="207">
        <v>6523.3104000000003</v>
      </c>
      <c r="D20" s="207">
        <v>5961.5472</v>
      </c>
      <c r="E20" s="206">
        <f t="shared" si="0"/>
        <v>91.388372382218691</v>
      </c>
    </row>
    <row r="21" spans="1:5" ht="43.5" customHeight="1">
      <c r="A21" s="209">
        <v>18</v>
      </c>
      <c r="B21" s="208" t="s">
        <v>274</v>
      </c>
      <c r="C21" s="207">
        <v>3951.7251999999994</v>
      </c>
      <c r="D21" s="207">
        <v>3626.7858000000001</v>
      </c>
      <c r="E21" s="206">
        <f t="shared" si="0"/>
        <v>91.777277428096482</v>
      </c>
    </row>
    <row r="22" spans="1:5" ht="43.5" customHeight="1">
      <c r="A22" s="209">
        <v>19</v>
      </c>
      <c r="B22" s="208" t="s">
        <v>273</v>
      </c>
      <c r="C22" s="207">
        <v>4620.2629000000006</v>
      </c>
      <c r="D22" s="207">
        <v>4287.2802000000001</v>
      </c>
      <c r="E22" s="206">
        <f t="shared" si="0"/>
        <v>92.792992364135813</v>
      </c>
    </row>
    <row r="23" spans="1:5" ht="43.5" customHeight="1">
      <c r="A23" s="209">
        <v>20</v>
      </c>
      <c r="B23" s="208" t="s">
        <v>272</v>
      </c>
      <c r="C23" s="207">
        <v>8963.7082000000009</v>
      </c>
      <c r="D23" s="207">
        <v>8535.1268</v>
      </c>
      <c r="E23" s="206">
        <f t="shared" si="0"/>
        <v>95.21870424117553</v>
      </c>
    </row>
    <row r="24" spans="1:5" ht="43.5" customHeight="1">
      <c r="A24" s="209">
        <v>21</v>
      </c>
      <c r="B24" s="208" t="s">
        <v>271</v>
      </c>
      <c r="C24" s="207">
        <v>9571.77</v>
      </c>
      <c r="D24" s="207">
        <v>9135.56</v>
      </c>
      <c r="E24" s="206">
        <f t="shared" si="0"/>
        <v>95.442744654332472</v>
      </c>
    </row>
    <row r="25" spans="1:5" ht="43.5" customHeight="1">
      <c r="A25" s="209">
        <v>22</v>
      </c>
      <c r="B25" s="208" t="s">
        <v>270</v>
      </c>
      <c r="C25" s="207">
        <v>9884.84</v>
      </c>
      <c r="D25" s="207">
        <v>10092.99</v>
      </c>
      <c r="E25" s="206">
        <f t="shared" si="0"/>
        <v>102.10574981486802</v>
      </c>
    </row>
    <row r="26" spans="1:5" ht="43.5" customHeight="1">
      <c r="A26" s="209">
        <v>23</v>
      </c>
      <c r="B26" s="208" t="s">
        <v>269</v>
      </c>
      <c r="C26" s="207">
        <v>2131.855</v>
      </c>
      <c r="D26" s="207">
        <v>2199.0288000000005</v>
      </c>
      <c r="E26" s="206">
        <f t="shared" si="0"/>
        <v>103.15095538861698</v>
      </c>
    </row>
    <row r="27" spans="1:5" ht="43.5" customHeight="1">
      <c r="A27" s="209">
        <v>24</v>
      </c>
      <c r="B27" s="208" t="s">
        <v>268</v>
      </c>
      <c r="C27" s="207">
        <v>5355.58</v>
      </c>
      <c r="D27" s="207">
        <v>5559.05</v>
      </c>
      <c r="E27" s="206">
        <f t="shared" si="0"/>
        <v>103.79921502432975</v>
      </c>
    </row>
    <row r="28" spans="1:5" ht="43.5" customHeight="1">
      <c r="A28" s="209">
        <v>25</v>
      </c>
      <c r="B28" s="208" t="s">
        <v>267</v>
      </c>
      <c r="C28" s="207">
        <v>4248.9210999999996</v>
      </c>
      <c r="D28" s="207">
        <v>4447.2563000000009</v>
      </c>
      <c r="E28" s="206">
        <f t="shared" si="0"/>
        <v>104.66789557471428</v>
      </c>
    </row>
    <row r="29" spans="1:5" ht="43.5" customHeight="1">
      <c r="A29" s="209">
        <v>26</v>
      </c>
      <c r="B29" s="208" t="s">
        <v>266</v>
      </c>
      <c r="C29" s="207">
        <v>9664.49</v>
      </c>
      <c r="D29" s="207">
        <v>10478.093000000001</v>
      </c>
      <c r="E29" s="206">
        <f t="shared" si="0"/>
        <v>108.41847836771524</v>
      </c>
    </row>
    <row r="30" spans="1:5" ht="43.5" customHeight="1">
      <c r="A30" s="209">
        <v>27</v>
      </c>
      <c r="B30" s="208" t="s">
        <v>265</v>
      </c>
      <c r="C30" s="207">
        <v>7711.37</v>
      </c>
      <c r="D30" s="207">
        <v>8437.19</v>
      </c>
      <c r="E30" s="206">
        <f t="shared" si="0"/>
        <v>109.41233529191312</v>
      </c>
    </row>
    <row r="31" spans="1:5" ht="43.5" customHeight="1">
      <c r="A31" s="209">
        <v>28</v>
      </c>
      <c r="B31" s="208" t="s">
        <v>264</v>
      </c>
      <c r="C31" s="207">
        <v>7214.34</v>
      </c>
      <c r="D31" s="207">
        <v>7910.65</v>
      </c>
      <c r="E31" s="206">
        <f t="shared" si="0"/>
        <v>109.65174915515486</v>
      </c>
    </row>
    <row r="32" spans="1:5" ht="43.5" customHeight="1">
      <c r="A32" s="209">
        <v>29</v>
      </c>
      <c r="B32" s="210" t="s">
        <v>263</v>
      </c>
      <c r="C32" s="207">
        <v>2486.08</v>
      </c>
      <c r="D32" s="207">
        <v>2837.41</v>
      </c>
      <c r="E32" s="206">
        <f t="shared" si="0"/>
        <v>114.1318863431587</v>
      </c>
    </row>
    <row r="33" spans="1:5" ht="43.5" customHeight="1">
      <c r="A33" s="209">
        <v>30</v>
      </c>
      <c r="B33" s="208" t="s">
        <v>262</v>
      </c>
      <c r="C33" s="207">
        <v>3909.6142477680005</v>
      </c>
      <c r="D33" s="207">
        <v>5228.0632112740004</v>
      </c>
      <c r="E33" s="206">
        <f t="shared" si="0"/>
        <v>133.72324940392016</v>
      </c>
    </row>
    <row r="34" spans="1:5" ht="60" customHeight="1">
      <c r="A34" s="205"/>
      <c r="B34" s="204" t="s">
        <v>261</v>
      </c>
      <c r="C34" s="203">
        <f>SUM(C4:C33)</f>
        <v>800925.82032848266</v>
      </c>
      <c r="D34" s="203">
        <f>SUM(D4:D33)</f>
        <v>615843.40921284608</v>
      </c>
      <c r="E34" s="203">
        <f t="shared" si="0"/>
        <v>76.891441576982871</v>
      </c>
    </row>
  </sheetData>
  <mergeCells count="4">
    <mergeCell ref="A1:E1"/>
    <mergeCell ref="A2:A3"/>
    <mergeCell ref="B2:B3"/>
    <mergeCell ref="C2:E2"/>
  </mergeCells>
  <printOptions gridLines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zoomScale="6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M17" sqref="M17"/>
    </sheetView>
  </sheetViews>
  <sheetFormatPr defaultRowHeight="15.75"/>
  <cols>
    <col min="1" max="1" width="6.5703125" style="8" customWidth="1"/>
    <col min="2" max="2" width="37" style="8" customWidth="1"/>
    <col min="3" max="3" width="3.28515625" style="6" customWidth="1"/>
    <col min="4" max="4" width="15" style="6" customWidth="1"/>
    <col min="5" max="5" width="15.7109375" style="6" customWidth="1"/>
    <col min="6" max="6" width="12" style="6" customWidth="1"/>
    <col min="7" max="7" width="11.7109375" style="6" customWidth="1"/>
    <col min="8" max="8" width="11.140625" style="6" customWidth="1"/>
    <col min="9" max="9" width="11.42578125" style="6" customWidth="1"/>
    <col min="10" max="16384" width="9.140625" style="6"/>
  </cols>
  <sheetData>
    <row r="1" spans="1:8">
      <c r="A1" s="330" t="s">
        <v>87</v>
      </c>
      <c r="B1" s="330"/>
      <c r="C1" s="330"/>
      <c r="D1" s="330"/>
      <c r="E1" s="330"/>
      <c r="F1" s="330"/>
      <c r="G1" s="330"/>
      <c r="H1" s="330"/>
    </row>
    <row r="2" spans="1:8">
      <c r="A2" s="330" t="s">
        <v>86</v>
      </c>
      <c r="B2" s="330"/>
      <c r="C2" s="330"/>
      <c r="D2" s="330"/>
      <c r="E2" s="330"/>
      <c r="F2" s="330"/>
      <c r="G2" s="330"/>
      <c r="H2" s="330"/>
    </row>
    <row r="3" spans="1:8" ht="32.25" customHeight="1">
      <c r="A3" s="334" t="s">
        <v>85</v>
      </c>
      <c r="B3" s="334"/>
      <c r="C3" s="334"/>
      <c r="D3" s="335"/>
      <c r="E3" s="335"/>
      <c r="F3" s="335"/>
      <c r="G3" s="335"/>
      <c r="H3" s="335"/>
    </row>
    <row r="4" spans="1:8">
      <c r="A4" s="11" t="s">
        <v>81</v>
      </c>
      <c r="B4" s="331" t="s">
        <v>80</v>
      </c>
      <c r="C4" s="20"/>
      <c r="D4" s="332" t="s">
        <v>78</v>
      </c>
      <c r="E4" s="332"/>
      <c r="F4" s="332"/>
      <c r="G4" s="332"/>
      <c r="H4" s="332"/>
    </row>
    <row r="5" spans="1:8">
      <c r="A5" s="11" t="s">
        <v>73</v>
      </c>
      <c r="B5" s="331"/>
      <c r="C5" s="20"/>
      <c r="D5" s="339" t="s">
        <v>71</v>
      </c>
      <c r="E5" s="340"/>
      <c r="F5" s="340"/>
      <c r="G5" s="340"/>
      <c r="H5" s="340"/>
    </row>
    <row r="6" spans="1:8">
      <c r="A6" s="11" t="s">
        <v>93</v>
      </c>
      <c r="B6" s="11" t="s">
        <v>92</v>
      </c>
      <c r="C6" s="12"/>
      <c r="D6" s="56" t="s">
        <v>68</v>
      </c>
      <c r="E6" s="12" t="s">
        <v>67</v>
      </c>
      <c r="F6" s="56" t="s">
        <v>66</v>
      </c>
      <c r="G6" s="56" t="s">
        <v>65</v>
      </c>
      <c r="H6" s="56" t="s">
        <v>64</v>
      </c>
    </row>
    <row r="7" spans="1:8">
      <c r="A7" s="56">
        <v>1</v>
      </c>
      <c r="B7" s="11" t="str">
        <f>'[1]For-data-entry'!B5</f>
        <v>Canara Bank</v>
      </c>
      <c r="C7" s="12"/>
      <c r="D7" s="13">
        <f>'[1]For-data-entry'!R5</f>
        <v>107.20646437994723</v>
      </c>
      <c r="E7" s="13">
        <f>'[1]For-data-entry'!S5</f>
        <v>104.28327158734683</v>
      </c>
      <c r="F7" s="13">
        <f>'[1]For-data-entry'!T5</f>
        <v>60.583480951318656</v>
      </c>
      <c r="G7" s="13">
        <f>'[1]For-data-entry'!U5</f>
        <v>60.175634869592123</v>
      </c>
      <c r="H7" s="13">
        <f>'[1]For-data-entry'!V5</f>
        <v>69.137555379016874</v>
      </c>
    </row>
    <row r="8" spans="1:8">
      <c r="A8" s="56">
        <v>2</v>
      </c>
      <c r="B8" s="11" t="str">
        <f>'[1]For-data-entry'!B6</f>
        <v>Corporation Bank</v>
      </c>
      <c r="C8" s="12"/>
      <c r="D8" s="13">
        <f>'[1]For-data-entry'!R6</f>
        <v>85.190768736149309</v>
      </c>
      <c r="E8" s="13">
        <f>'[1]For-data-entry'!S6</f>
        <v>77.424548357264456</v>
      </c>
      <c r="F8" s="13">
        <f>'[1]For-data-entry'!T6</f>
        <v>61.703098902982553</v>
      </c>
      <c r="G8" s="13">
        <f>'[1]For-data-entry'!U6</f>
        <v>49.248704121868343</v>
      </c>
      <c r="H8" s="13">
        <f>'[1]For-data-entry'!V6</f>
        <v>60.125816866047707</v>
      </c>
    </row>
    <row r="9" spans="1:8">
      <c r="A9" s="56">
        <v>3</v>
      </c>
      <c r="B9" s="11" t="str">
        <f>'[1]For-data-entry'!B7</f>
        <v>Syndicate Bank</v>
      </c>
      <c r="C9" s="12"/>
      <c r="D9" s="13">
        <f>'[1]For-data-entry'!R7</f>
        <v>96.679181526589389</v>
      </c>
      <c r="E9" s="13">
        <f>'[1]For-data-entry'!S7</f>
        <v>92.974666680319146</v>
      </c>
      <c r="F9" s="13">
        <f>'[1]For-data-entry'!T7</f>
        <v>65.384049571379691</v>
      </c>
      <c r="G9" s="13">
        <f>'[1]For-data-entry'!U7</f>
        <v>58.458342320467857</v>
      </c>
      <c r="H9" s="13">
        <f>'[1]For-data-entry'!V7</f>
        <v>72.497287762350055</v>
      </c>
    </row>
    <row r="10" spans="1:8">
      <c r="A10" s="56">
        <v>4</v>
      </c>
      <c r="B10" s="11" t="str">
        <f>'[1]For-data-entry'!B8</f>
        <v>State Bank of India</v>
      </c>
      <c r="C10" s="12"/>
      <c r="D10" s="13">
        <f>'[1]For-data-entry'!R8</f>
        <v>76.586371173039282</v>
      </c>
      <c r="E10" s="13">
        <f>'[1]For-data-entry'!S8</f>
        <v>59.81893620994402</v>
      </c>
      <c r="F10" s="13">
        <f>'[1]For-data-entry'!T8</f>
        <v>46.431592036174187</v>
      </c>
      <c r="G10" s="13">
        <f>'[1]For-data-entry'!U8</f>
        <v>75.701791590027796</v>
      </c>
      <c r="H10" s="13">
        <f>'[1]For-data-entry'!V8</f>
        <v>65.722571621019739</v>
      </c>
    </row>
    <row r="11" spans="1:8">
      <c r="A11" s="56">
        <v>5</v>
      </c>
      <c r="B11" s="11" t="str">
        <f>'[1]For-data-entry'!B9</f>
        <v>Vijaya Bank</v>
      </c>
      <c r="C11" s="12"/>
      <c r="D11" s="13">
        <f>'[1]For-data-entry'!R9</f>
        <v>80.374345687495108</v>
      </c>
      <c r="E11" s="13">
        <f>'[1]For-data-entry'!S9</f>
        <v>74.780315048031582</v>
      </c>
      <c r="F11" s="13">
        <f>'[1]For-data-entry'!T9</f>
        <v>57.87341086043525</v>
      </c>
      <c r="G11" s="13">
        <f>'[1]For-data-entry'!U9</f>
        <v>74.171179253992875</v>
      </c>
      <c r="H11" s="13">
        <f>'[1]For-data-entry'!V9</f>
        <v>72.197309925404568</v>
      </c>
    </row>
    <row r="12" spans="1:8">
      <c r="A12" s="11"/>
      <c r="B12" s="11" t="s">
        <v>91</v>
      </c>
      <c r="C12" s="12"/>
      <c r="D12" s="13">
        <f>'[1]For-data-entry'!R10</f>
        <v>89.67560722396091</v>
      </c>
      <c r="E12" s="13">
        <f>'[1]For-data-entry'!S10</f>
        <v>75.875004316299496</v>
      </c>
      <c r="F12" s="13">
        <f>'[1]For-data-entry'!T10</f>
        <v>54.68166837724803</v>
      </c>
      <c r="G12" s="13">
        <f>'[1]For-data-entry'!U10</f>
        <v>66.456708686827199</v>
      </c>
      <c r="H12" s="13">
        <f>'[1]For-data-entry'!V10</f>
        <v>67.42563552443842</v>
      </c>
    </row>
    <row r="13" spans="1:8">
      <c r="D13" s="10"/>
      <c r="E13" s="10"/>
      <c r="F13" s="10"/>
      <c r="G13" s="10"/>
      <c r="H13" s="10"/>
    </row>
    <row r="14" spans="1:8">
      <c r="D14" s="10"/>
      <c r="E14" s="10"/>
      <c r="F14" s="10"/>
      <c r="G14" s="10"/>
      <c r="H14" s="10"/>
    </row>
    <row r="15" spans="1:8">
      <c r="D15" s="31"/>
      <c r="E15" s="10"/>
      <c r="F15" s="10"/>
      <c r="G15" s="10"/>
      <c r="H15" s="10"/>
    </row>
    <row r="16" spans="1:8">
      <c r="A16" s="341" t="s">
        <v>90</v>
      </c>
      <c r="B16" s="342"/>
      <c r="C16" s="12"/>
      <c r="D16" s="10"/>
      <c r="E16" s="10"/>
      <c r="F16" s="10"/>
      <c r="G16" s="10"/>
      <c r="H16" s="10"/>
    </row>
    <row r="17" spans="1:8">
      <c r="A17" s="17">
        <v>1</v>
      </c>
      <c r="B17" s="11" t="str">
        <f>'[1]For-data-entry'!B13</f>
        <v>Allahabad Bank</v>
      </c>
      <c r="C17" s="12"/>
      <c r="D17" s="9">
        <f>'[1]For-data-entry'!R13</f>
        <v>48.845401174168295</v>
      </c>
      <c r="E17" s="9">
        <f>'[1]For-data-entry'!S13</f>
        <v>42.41727941176471</v>
      </c>
      <c r="F17" s="9">
        <f>'[1]For-data-entry'!T13</f>
        <v>55.242826649540035</v>
      </c>
      <c r="G17" s="9">
        <f>'[1]For-data-entry'!U13</f>
        <v>204.04931550716518</v>
      </c>
      <c r="H17" s="9">
        <f>'[1]For-data-entry'!V13</f>
        <v>152.85603993485205</v>
      </c>
    </row>
    <row r="18" spans="1:8">
      <c r="A18" s="17">
        <v>2</v>
      </c>
      <c r="B18" s="11" t="str">
        <f>'[1]For-data-entry'!B14</f>
        <v>Andhrabank</v>
      </c>
      <c r="C18" s="12"/>
      <c r="D18" s="9">
        <f>'[1]For-data-entry'!R14</f>
        <v>238.14410480349343</v>
      </c>
      <c r="E18" s="9">
        <f>'[1]For-data-entry'!S14</f>
        <v>276.1316184685262</v>
      </c>
      <c r="F18" s="9">
        <f>'[1]For-data-entry'!T14</f>
        <v>139.59835206896193</v>
      </c>
      <c r="G18" s="9">
        <f>'[1]For-data-entry'!U14</f>
        <v>71.213971401114179</v>
      </c>
      <c r="H18" s="9">
        <f>'[1]For-data-entry'!V14</f>
        <v>84.256277412722596</v>
      </c>
    </row>
    <row r="19" spans="1:8">
      <c r="A19" s="17">
        <v>3</v>
      </c>
      <c r="B19" s="11" t="str">
        <f>'[1]For-data-entry'!B15</f>
        <v>Bank of Baroda</v>
      </c>
      <c r="C19" s="12"/>
      <c r="D19" s="9">
        <f>'[1]For-data-entry'!R15</f>
        <v>101.36862140850175</v>
      </c>
      <c r="E19" s="9">
        <f>'[1]For-data-entry'!S15</f>
        <v>127.07032928154456</v>
      </c>
      <c r="F19" s="9">
        <f>'[1]For-data-entry'!T15</f>
        <v>61.353862103038011</v>
      </c>
      <c r="G19" s="9">
        <f>'[1]For-data-entry'!U15</f>
        <v>118.41653134491499</v>
      </c>
      <c r="H19" s="9">
        <f>'[1]For-data-entry'!V15</f>
        <v>103.47498066810603</v>
      </c>
    </row>
    <row r="20" spans="1:8">
      <c r="A20" s="17">
        <v>4</v>
      </c>
      <c r="B20" s="11" t="str">
        <f>'[1]For-data-entry'!B16</f>
        <v>Bank of India</v>
      </c>
      <c r="C20" s="12"/>
      <c r="D20" s="9">
        <f>'[1]For-data-entry'!R16</f>
        <v>82.408104795238728</v>
      </c>
      <c r="E20" s="9">
        <f>'[1]For-data-entry'!S16</f>
        <v>170.04148102627133</v>
      </c>
      <c r="F20" s="9">
        <f>'[1]For-data-entry'!T16</f>
        <v>115.69183059522182</v>
      </c>
      <c r="G20" s="9">
        <f>'[1]For-data-entry'!U16</f>
        <v>118.85644267661095</v>
      </c>
      <c r="H20" s="9">
        <f>'[1]For-data-entry'!V16</f>
        <v>119.35690333641882</v>
      </c>
    </row>
    <row r="21" spans="1:8">
      <c r="A21" s="17">
        <v>5</v>
      </c>
      <c r="B21" s="11" t="str">
        <f>'[1]For-data-entry'!B17</f>
        <v>Bank of Maharastra</v>
      </c>
      <c r="C21" s="12"/>
      <c r="D21" s="9">
        <f>'[1]For-data-entry'!R17</f>
        <v>98.567882988482324</v>
      </c>
      <c r="E21" s="9">
        <f>'[1]For-data-entry'!S17</f>
        <v>76.934223066179428</v>
      </c>
      <c r="F21" s="9">
        <f>'[1]For-data-entry'!T17</f>
        <v>60.385551029503382</v>
      </c>
      <c r="G21" s="9">
        <f>'[1]For-data-entry'!U17</f>
        <v>213.75529428212391</v>
      </c>
      <c r="H21" s="9">
        <f>'[1]For-data-entry'!V17</f>
        <v>139.47574202164557</v>
      </c>
    </row>
    <row r="22" spans="1:8">
      <c r="A22" s="17">
        <v>6</v>
      </c>
      <c r="B22" s="11" t="str">
        <f>'[1]For-data-entry'!B18</f>
        <v>Central Bank of India</v>
      </c>
      <c r="C22" s="12"/>
      <c r="D22" s="9">
        <f>'[1]For-data-entry'!R18</f>
        <v>138.3929170299819</v>
      </c>
      <c r="E22" s="9">
        <f>'[1]For-data-entry'!S18</f>
        <v>119.96591393268001</v>
      </c>
      <c r="F22" s="9">
        <f>'[1]For-data-entry'!T18</f>
        <v>76.006740540264516</v>
      </c>
      <c r="G22" s="9">
        <f>'[1]For-data-entry'!U18</f>
        <v>94.075647249190936</v>
      </c>
      <c r="H22" s="9">
        <f>'[1]For-data-entry'!V18</f>
        <v>93.713170293754573</v>
      </c>
    </row>
    <row r="23" spans="1:8">
      <c r="A23" s="17">
        <v>7</v>
      </c>
      <c r="B23" s="11" t="str">
        <f>'[1]For-data-entry'!B19</f>
        <v>Dena Bank</v>
      </c>
      <c r="C23" s="12"/>
      <c r="D23" s="9">
        <f>'[1]For-data-entry'!R19</f>
        <v>48.81139224331104</v>
      </c>
      <c r="E23" s="9">
        <f>'[1]For-data-entry'!S19</f>
        <v>50.655536249267087</v>
      </c>
      <c r="F23" s="9">
        <f>'[1]For-data-entry'!T19</f>
        <v>39.353829717893483</v>
      </c>
      <c r="G23" s="9">
        <f>'[1]For-data-entry'!U19</f>
        <v>76.578099838969408</v>
      </c>
      <c r="H23" s="9">
        <f>'[1]For-data-entry'!V19</f>
        <v>67.671196420845021</v>
      </c>
    </row>
    <row r="24" spans="1:8">
      <c r="A24" s="17">
        <v>8</v>
      </c>
      <c r="B24" s="11" t="str">
        <f>'[1]For-data-entry'!B20</f>
        <v xml:space="preserve">Indian Bank </v>
      </c>
      <c r="C24" s="12"/>
      <c r="D24" s="9">
        <f>'[1]For-data-entry'!R20</f>
        <v>340.44701517979411</v>
      </c>
      <c r="E24" s="9">
        <f>'[1]For-data-entry'!S20</f>
        <v>82.714687546346681</v>
      </c>
      <c r="F24" s="9">
        <f>'[1]For-data-entry'!T20</f>
        <v>44.184779436206853</v>
      </c>
      <c r="G24" s="9">
        <f>'[1]For-data-entry'!U20</f>
        <v>95.150467653139231</v>
      </c>
      <c r="H24" s="9">
        <f>'[1]For-data-entry'!V20</f>
        <v>89.272620397339992</v>
      </c>
    </row>
    <row r="25" spans="1:8">
      <c r="A25" s="17">
        <v>9</v>
      </c>
      <c r="B25" s="11" t="str">
        <f>'[1]For-data-entry'!B21</f>
        <v>Indian Overseas Bank</v>
      </c>
      <c r="C25" s="12"/>
      <c r="D25" s="9">
        <f>'[1]For-data-entry'!R21</f>
        <v>92.7983518244137</v>
      </c>
      <c r="E25" s="9">
        <f>'[1]For-data-entry'!S21</f>
        <v>108.31136754681579</v>
      </c>
      <c r="F25" s="9">
        <f>'[1]For-data-entry'!T21</f>
        <v>68.861129919646828</v>
      </c>
      <c r="G25" s="9">
        <f>'[1]For-data-entry'!U21</f>
        <v>46.358140163773513</v>
      </c>
      <c r="H25" s="9">
        <f>'[1]For-data-entry'!V21</f>
        <v>58.293520789452081</v>
      </c>
    </row>
    <row r="26" spans="1:8">
      <c r="A26" s="17">
        <v>10</v>
      </c>
      <c r="B26" s="11" t="str">
        <f>'[1]For-data-entry'!B22</f>
        <v>Oriental Bank of Commerce</v>
      </c>
      <c r="C26" s="12"/>
      <c r="D26" s="9">
        <f>'[1]For-data-entry'!R22</f>
        <v>77.038369304556355</v>
      </c>
      <c r="E26" s="9">
        <f>'[1]For-data-entry'!S22</f>
        <v>97.446886112884116</v>
      </c>
      <c r="F26" s="9">
        <f>'[1]For-data-entry'!T22</f>
        <v>73.80969609261939</v>
      </c>
      <c r="G26" s="9">
        <f>'[1]For-data-entry'!U22</f>
        <v>39.929183951602802</v>
      </c>
      <c r="H26" s="9">
        <f>'[1]For-data-entry'!V22</f>
        <v>44.275835828549688</v>
      </c>
    </row>
    <row r="27" spans="1:8">
      <c r="A27" s="17">
        <v>11</v>
      </c>
      <c r="B27" s="11" t="str">
        <f>'[1]For-data-entry'!B23</f>
        <v>Punjab National Bank</v>
      </c>
      <c r="C27" s="12"/>
      <c r="D27" s="9">
        <f>'[1]For-data-entry'!R23</f>
        <v>197.44318181818181</v>
      </c>
      <c r="E27" s="9">
        <f>'[1]For-data-entry'!S23</f>
        <v>70.885507327755619</v>
      </c>
      <c r="F27" s="9">
        <f>'[1]For-data-entry'!T23</f>
        <v>61.217851935570145</v>
      </c>
      <c r="G27" s="9">
        <f>'[1]For-data-entry'!U23</f>
        <v>236.86935468368043</v>
      </c>
      <c r="H27" s="9">
        <f>'[1]For-data-entry'!V23</f>
        <v>192.02620455348523</v>
      </c>
    </row>
    <row r="28" spans="1:8">
      <c r="A28" s="17">
        <v>12</v>
      </c>
      <c r="B28" s="11" t="str">
        <f>'[1]For-data-entry'!B24</f>
        <v>Punjab and Synd Bank</v>
      </c>
      <c r="C28" s="12"/>
      <c r="D28" s="9" t="e">
        <f>'[1]For-data-entry'!R24</f>
        <v>#DIV/0!</v>
      </c>
      <c r="E28" s="9">
        <f>'[1]For-data-entry'!S24</f>
        <v>32.894736842105267</v>
      </c>
      <c r="F28" s="9">
        <f>'[1]For-data-entry'!T24</f>
        <v>201.6892911010558</v>
      </c>
      <c r="G28" s="9">
        <f>'[1]For-data-entry'!U24</f>
        <v>115.45139725574703</v>
      </c>
      <c r="H28" s="9">
        <f>'[1]For-data-entry'!V24</f>
        <v>116.43547485289811</v>
      </c>
    </row>
    <row r="29" spans="1:8">
      <c r="A29" s="17">
        <v>13</v>
      </c>
      <c r="B29" s="11" t="str">
        <f>'[1]For-data-entry'!B25</f>
        <v>UCO Bank</v>
      </c>
      <c r="C29" s="12"/>
      <c r="D29" s="9">
        <f>'[1]For-data-entry'!R25</f>
        <v>94.003990339178827</v>
      </c>
      <c r="E29" s="9">
        <f>'[1]For-data-entry'!S25</f>
        <v>145.1487037197607</v>
      </c>
      <c r="F29" s="9">
        <f>'[1]For-data-entry'!T25</f>
        <v>91.190749731312309</v>
      </c>
      <c r="G29" s="9">
        <f>'[1]For-data-entry'!U25</f>
        <v>107.34674270859333</v>
      </c>
      <c r="H29" s="9">
        <f>'[1]For-data-entry'!V25</f>
        <v>106.85887440567174</v>
      </c>
    </row>
    <row r="30" spans="1:8">
      <c r="A30" s="17">
        <v>14</v>
      </c>
      <c r="B30" s="11" t="str">
        <f>'[1]For-data-entry'!B26</f>
        <v>Union Bank Of India</v>
      </c>
      <c r="C30" s="12"/>
      <c r="D30" s="9">
        <f>'[1]For-data-entry'!R26</f>
        <v>128.74538980385111</v>
      </c>
      <c r="E30" s="9">
        <f>'[1]For-data-entry'!S26</f>
        <v>116.92734371060291</v>
      </c>
      <c r="F30" s="9">
        <f>'[1]For-data-entry'!T26</f>
        <v>73.948651231716923</v>
      </c>
      <c r="G30" s="9">
        <f>'[1]For-data-entry'!U26</f>
        <v>121.27573976363435</v>
      </c>
      <c r="H30" s="9">
        <f>'[1]For-data-entry'!V26</f>
        <v>107.23095315488023</v>
      </c>
    </row>
    <row r="31" spans="1:8">
      <c r="A31" s="17">
        <v>15</v>
      </c>
      <c r="B31" s="11" t="str">
        <f>'[1]For-data-entry'!B27</f>
        <v>United Bank of India</v>
      </c>
      <c r="C31" s="12"/>
      <c r="D31" s="9" t="e">
        <f>'[1]For-data-entry'!R27</f>
        <v>#DIV/0!</v>
      </c>
      <c r="E31" s="9">
        <f>'[1]For-data-entry'!S27</f>
        <v>213.19648093841641</v>
      </c>
      <c r="F31" s="9">
        <f>'[1]For-data-entry'!T27</f>
        <v>84.482441625298762</v>
      </c>
      <c r="G31" s="9">
        <f>'[1]For-data-entry'!U27</f>
        <v>793.60691321620175</v>
      </c>
      <c r="H31" s="9">
        <f>'[1]For-data-entry'!V27</f>
        <v>571.59052643394318</v>
      </c>
    </row>
    <row r="32" spans="1:8">
      <c r="A32" s="15">
        <v>16</v>
      </c>
      <c r="B32" s="11" t="str">
        <f>'[1]For-data-entry'!B28</f>
        <v>IDBI Bank</v>
      </c>
      <c r="C32" s="12"/>
      <c r="D32" s="9">
        <f>'[1]For-data-entry'!R28</f>
        <v>198.82447958517625</v>
      </c>
      <c r="E32" s="9">
        <f>'[1]For-data-entry'!S28</f>
        <v>137.64578386913234</v>
      </c>
      <c r="F32" s="9">
        <f>'[1]For-data-entry'!T28</f>
        <v>77.295106612366766</v>
      </c>
      <c r="G32" s="9">
        <f>'[1]For-data-entry'!U28</f>
        <v>89.238657288508932</v>
      </c>
      <c r="H32" s="9">
        <f>'[1]For-data-entry'!V28</f>
        <v>89.793390092269277</v>
      </c>
    </row>
    <row r="33" spans="1:8">
      <c r="A33" s="17"/>
      <c r="B33" s="16" t="s">
        <v>89</v>
      </c>
      <c r="C33" s="12"/>
      <c r="D33" s="9">
        <f>'[1]For-data-entry'!R29</f>
        <v>120.79513648938793</v>
      </c>
      <c r="E33" s="9">
        <f>'[1]For-data-entry'!S29</f>
        <v>122.23488643170232</v>
      </c>
      <c r="F33" s="9">
        <f>'[1]For-data-entry'!T29</f>
        <v>75.727713741151305</v>
      </c>
      <c r="G33" s="9">
        <f>'[1]For-data-entry'!U29</f>
        <v>106.11113689328917</v>
      </c>
      <c r="H33" s="9">
        <f>'[1]For-data-entry'!V29</f>
        <v>100.95541443932848</v>
      </c>
    </row>
    <row r="34" spans="1:8">
      <c r="A34" s="11"/>
      <c r="B34" s="11"/>
      <c r="C34" s="12"/>
      <c r="D34" s="26"/>
      <c r="E34" s="26"/>
      <c r="F34" s="26"/>
      <c r="G34" s="26"/>
      <c r="H34" s="26"/>
    </row>
    <row r="35" spans="1:8">
      <c r="A35" s="11"/>
      <c r="B35" s="11"/>
      <c r="C35" s="12"/>
      <c r="D35" s="10"/>
      <c r="E35" s="10"/>
      <c r="F35" s="10"/>
      <c r="G35" s="10"/>
      <c r="H35" s="10"/>
    </row>
    <row r="36" spans="1:8">
      <c r="A36" s="330" t="s">
        <v>88</v>
      </c>
      <c r="B36" s="330"/>
      <c r="C36" s="330"/>
      <c r="D36" s="330"/>
      <c r="E36" s="330"/>
      <c r="F36" s="330"/>
      <c r="G36" s="330"/>
      <c r="H36" s="25"/>
    </row>
    <row r="37" spans="1:8">
      <c r="A37" s="330" t="s">
        <v>86</v>
      </c>
      <c r="B37" s="330"/>
      <c r="C37" s="330"/>
      <c r="D37" s="330"/>
      <c r="E37" s="330"/>
      <c r="F37" s="330"/>
      <c r="G37" s="330"/>
      <c r="H37" s="25"/>
    </row>
    <row r="38" spans="1:8" ht="33" customHeight="1">
      <c r="A38" s="334" t="s">
        <v>85</v>
      </c>
      <c r="B38" s="334"/>
      <c r="C38" s="334"/>
      <c r="D38" s="334"/>
      <c r="E38" s="334"/>
      <c r="F38" s="334"/>
      <c r="G38" s="334"/>
      <c r="H38" s="25"/>
    </row>
    <row r="39" spans="1:8">
      <c r="A39" s="11" t="s">
        <v>81</v>
      </c>
      <c r="B39" s="331" t="s">
        <v>80</v>
      </c>
      <c r="C39" s="12"/>
      <c r="D39" s="332" t="s">
        <v>78</v>
      </c>
      <c r="E39" s="332"/>
      <c r="F39" s="332"/>
      <c r="G39" s="332"/>
      <c r="H39" s="332"/>
    </row>
    <row r="40" spans="1:8">
      <c r="A40" s="11" t="s">
        <v>73</v>
      </c>
      <c r="B40" s="331"/>
      <c r="C40" s="12"/>
      <c r="D40" s="339" t="s">
        <v>71</v>
      </c>
      <c r="E40" s="340"/>
      <c r="F40" s="340"/>
      <c r="G40" s="340"/>
      <c r="H40" s="340"/>
    </row>
    <row r="41" spans="1:8">
      <c r="A41" s="17" t="s">
        <v>70</v>
      </c>
      <c r="B41" s="16" t="s">
        <v>69</v>
      </c>
      <c r="C41" s="12"/>
      <c r="D41" s="56" t="s">
        <v>68</v>
      </c>
      <c r="E41" s="12" t="s">
        <v>67</v>
      </c>
      <c r="F41" s="56" t="s">
        <v>66</v>
      </c>
      <c r="G41" s="56" t="s">
        <v>65</v>
      </c>
      <c r="H41" s="56" t="s">
        <v>64</v>
      </c>
    </row>
    <row r="42" spans="1:8">
      <c r="A42" s="15">
        <v>1</v>
      </c>
      <c r="B42" s="11" t="str">
        <f>'[1]For-data-entry'!B32</f>
        <v>Karnataka Bank Ltd</v>
      </c>
      <c r="C42" s="12"/>
      <c r="D42" s="13">
        <f>'[1]For-data-entry'!R32</f>
        <v>47.368659372013802</v>
      </c>
      <c r="E42" s="13">
        <f>'[1]For-data-entry'!S32</f>
        <v>57.470792602238575</v>
      </c>
      <c r="F42" s="13">
        <f>'[1]For-data-entry'!T32</f>
        <v>61.111188634723078</v>
      </c>
      <c r="G42" s="13">
        <f>'[1]For-data-entry'!U32</f>
        <v>46.666659260161921</v>
      </c>
      <c r="H42" s="13">
        <f>'[1]For-data-entry'!V32</f>
        <v>53.078837465291386</v>
      </c>
    </row>
    <row r="43" spans="1:8">
      <c r="A43" s="15">
        <v>2</v>
      </c>
      <c r="B43" s="11" t="str">
        <f>'[1]For-data-entry'!B33</f>
        <v>Kotak Mahendra Bank</v>
      </c>
      <c r="C43" s="12"/>
      <c r="D43" s="13">
        <f>'[1]For-data-entry'!R33</f>
        <v>35.008692719549153</v>
      </c>
      <c r="E43" s="13">
        <f>'[1]For-data-entry'!S33</f>
        <v>17.806803357105768</v>
      </c>
      <c r="F43" s="13">
        <f>'[1]For-data-entry'!T33</f>
        <v>34.692627533944425</v>
      </c>
      <c r="G43" s="13">
        <f>'[1]For-data-entry'!U33</f>
        <v>82.573388536844149</v>
      </c>
      <c r="H43" s="13">
        <f>'[1]For-data-entry'!V33</f>
        <v>72.195211266667343</v>
      </c>
    </row>
    <row r="44" spans="1:8">
      <c r="A44" s="15">
        <v>3</v>
      </c>
      <c r="B44" s="11" t="str">
        <f>'[1]For-data-entry'!B34</f>
        <v>Cathelic Syrian Bank Ltd.</v>
      </c>
      <c r="C44" s="12"/>
      <c r="D44" s="13">
        <f>'[1]For-data-entry'!R34</f>
        <v>424.43181818181819</v>
      </c>
      <c r="E44" s="13" t="e">
        <f>'[1]For-data-entry'!S34</f>
        <v>#DIV/0!</v>
      </c>
      <c r="F44" s="13">
        <f>'[1]For-data-entry'!T34</f>
        <v>82.177299088649548</v>
      </c>
      <c r="G44" s="13" t="e">
        <f>'[1]For-data-entry'!U34</f>
        <v>#DIV/0!</v>
      </c>
      <c r="H44" s="13">
        <f>'[1]For-data-entry'!V34</f>
        <v>87.096194675812512</v>
      </c>
    </row>
    <row r="45" spans="1:8">
      <c r="A45" s="15">
        <v>4</v>
      </c>
      <c r="B45" s="11" t="str">
        <f>'[1]For-data-entry'!B35</f>
        <v>City Union Bank Ltd</v>
      </c>
      <c r="C45" s="12"/>
      <c r="D45" s="13" t="e">
        <f>'[1]For-data-entry'!R35</f>
        <v>#DIV/0!</v>
      </c>
      <c r="E45" s="13">
        <f>'[1]For-data-entry'!S35</f>
        <v>143.81405162717436</v>
      </c>
      <c r="F45" s="13">
        <f>'[1]For-data-entry'!T35</f>
        <v>97.253874544188463</v>
      </c>
      <c r="G45" s="13">
        <f>'[1]For-data-entry'!U35</f>
        <v>65.216704345298311</v>
      </c>
      <c r="H45" s="13">
        <f>'[1]For-data-entry'!V35</f>
        <v>72.409131740920003</v>
      </c>
    </row>
    <row r="46" spans="1:8">
      <c r="A46" s="15">
        <v>5</v>
      </c>
      <c r="B46" s="11" t="str">
        <f>'[1]For-data-entry'!B36</f>
        <v>Dhanalaxmi Bank Ltd.</v>
      </c>
      <c r="C46" s="12"/>
      <c r="D46" s="13" t="e">
        <f>'[1]For-data-entry'!R36</f>
        <v>#DIV/0!</v>
      </c>
      <c r="E46" s="13">
        <f>'[1]For-data-entry'!S36</f>
        <v>48.961937716262973</v>
      </c>
      <c r="F46" s="13">
        <f>'[1]For-data-entry'!T36</f>
        <v>73.974591651542653</v>
      </c>
      <c r="G46" s="13">
        <f>'[1]For-data-entry'!U36</f>
        <v>139.90616405112442</v>
      </c>
      <c r="H46" s="13">
        <f>'[1]For-data-entry'!V36</f>
        <v>133.06559962614639</v>
      </c>
    </row>
    <row r="47" spans="1:8">
      <c r="A47" s="15">
        <v>6</v>
      </c>
      <c r="B47" s="11" t="str">
        <f>'[1]For-data-entry'!B37</f>
        <v>Federal Bank Ltd.</v>
      </c>
      <c r="C47" s="12"/>
      <c r="D47" s="13">
        <f>'[1]For-data-entry'!R37</f>
        <v>100.54676224741344</v>
      </c>
      <c r="E47" s="13">
        <f>'[1]For-data-entry'!S37</f>
        <v>91.549827722261711</v>
      </c>
      <c r="F47" s="13">
        <f>'[1]For-data-entry'!T37</f>
        <v>136.33987365551292</v>
      </c>
      <c r="G47" s="13">
        <f>'[1]For-data-entry'!U37</f>
        <v>198.47852429865668</v>
      </c>
      <c r="H47" s="13">
        <f>'[1]For-data-entry'!V37</f>
        <v>166.92394075225616</v>
      </c>
    </row>
    <row r="48" spans="1:8">
      <c r="A48" s="15">
        <v>7</v>
      </c>
      <c r="B48" s="11" t="str">
        <f>'[1]For-data-entry'!B38</f>
        <v>J and K Bank Ltd</v>
      </c>
      <c r="D48" s="13" t="e">
        <f>'[1]For-data-entry'!R38</f>
        <v>#DIV/0!</v>
      </c>
      <c r="E48" s="13" t="e">
        <f>'[1]For-data-entry'!S38</f>
        <v>#DIV/0!</v>
      </c>
      <c r="F48" s="13">
        <f>'[1]For-data-entry'!T38</f>
        <v>179.97601918465227</v>
      </c>
      <c r="G48" s="13">
        <f>'[1]For-data-entry'!U38</f>
        <v>298.19849979599735</v>
      </c>
      <c r="H48" s="13">
        <f>'[1]For-data-entry'!V38</f>
        <v>295.18294609997042</v>
      </c>
    </row>
    <row r="49" spans="1:8">
      <c r="A49" s="15">
        <v>8</v>
      </c>
      <c r="B49" s="11" t="str">
        <f>'[1]For-data-entry'!B39</f>
        <v>Karur Vysya Bank Ltd.</v>
      </c>
      <c r="C49" s="12"/>
      <c r="D49" s="13">
        <f>'[1]For-data-entry'!R39</f>
        <v>102.81094365063829</v>
      </c>
      <c r="E49" s="13">
        <f>'[1]For-data-entry'!S39</f>
        <v>87.188340954589947</v>
      </c>
      <c r="F49" s="13">
        <f>'[1]For-data-entry'!T39</f>
        <v>69.951856683337667</v>
      </c>
      <c r="G49" s="13">
        <f>'[1]For-data-entry'!U39</f>
        <v>61.112698637630871</v>
      </c>
      <c r="H49" s="13">
        <f>'[1]For-data-entry'!V39</f>
        <v>64.480318122084086</v>
      </c>
    </row>
    <row r="50" spans="1:8">
      <c r="A50" s="15">
        <v>9</v>
      </c>
      <c r="B50" s="11" t="str">
        <f>'[1]For-data-entry'!B40</f>
        <v>Lakshmi Vilas Bank Ltd</v>
      </c>
      <c r="C50" s="12"/>
      <c r="D50" s="13">
        <f>'[1]For-data-entry'!R40</f>
        <v>64.182585632166109</v>
      </c>
      <c r="E50" s="13">
        <f>'[1]For-data-entry'!S40</f>
        <v>30.804136623675571</v>
      </c>
      <c r="F50" s="13">
        <f>'[1]For-data-entry'!T40</f>
        <v>39.284012373497262</v>
      </c>
      <c r="G50" s="13">
        <f>'[1]For-data-entry'!U40</f>
        <v>121.02682584359069</v>
      </c>
      <c r="H50" s="13">
        <f>'[1]For-data-entry'!V40</f>
        <v>101.38859663065729</v>
      </c>
    </row>
    <row r="51" spans="1:8">
      <c r="A51" s="15">
        <v>10</v>
      </c>
      <c r="B51" s="11" t="str">
        <f>'[1]For-data-entry'!B41</f>
        <v xml:space="preserve">Ratnakar Bank Ltd </v>
      </c>
      <c r="D51" s="13">
        <f>'[1]For-data-entry'!R41</f>
        <v>88.435262714718831</v>
      </c>
      <c r="E51" s="13">
        <f>'[1]For-data-entry'!S41</f>
        <v>123.85197649647006</v>
      </c>
      <c r="F51" s="13">
        <f>'[1]For-data-entry'!T41</f>
        <v>63.024265432664663</v>
      </c>
      <c r="G51" s="13">
        <f>'[1]For-data-entry'!U41</f>
        <v>106.64753827706539</v>
      </c>
      <c r="H51" s="13">
        <f>'[1]For-data-entry'!V41</f>
        <v>100.32227941643725</v>
      </c>
    </row>
    <row r="52" spans="1:8">
      <c r="A52" s="15">
        <v>11</v>
      </c>
      <c r="B52" s="11" t="str">
        <f>'[1]For-data-entry'!B42</f>
        <v>South Indian Bank Ltd</v>
      </c>
      <c r="C52" s="12"/>
      <c r="D52" s="13">
        <f>'[1]For-data-entry'!R42</f>
        <v>273.04261645193264</v>
      </c>
      <c r="E52" s="13">
        <f>'[1]For-data-entry'!S42</f>
        <v>73.781995056215607</v>
      </c>
      <c r="F52" s="13">
        <f>'[1]For-data-entry'!T42</f>
        <v>99.746413360233134</v>
      </c>
      <c r="G52" s="13">
        <f>'[1]For-data-entry'!U42</f>
        <v>60.017041679905262</v>
      </c>
      <c r="H52" s="13">
        <f>'[1]For-data-entry'!V42</f>
        <v>66.458757179572245</v>
      </c>
    </row>
    <row r="53" spans="1:8">
      <c r="A53" s="15">
        <v>12</v>
      </c>
      <c r="B53" s="11" t="str">
        <f>'[1]For-data-entry'!B43</f>
        <v>Tamil Nadu Merchantile Bank Ltd.</v>
      </c>
      <c r="D53" s="13" t="e">
        <f>'[1]For-data-entry'!R43</f>
        <v>#DIV/0!</v>
      </c>
      <c r="E53" s="13">
        <f>'[1]For-data-entry'!S43</f>
        <v>136.14767873398222</v>
      </c>
      <c r="F53" s="13">
        <f>'[1]For-data-entry'!T43</f>
        <v>54.143444852491676</v>
      </c>
      <c r="G53" s="13">
        <f>'[1]For-data-entry'!U43</f>
        <v>40.971392797103874</v>
      </c>
      <c r="H53" s="13">
        <f>'[1]For-data-entry'!V43</f>
        <v>48.349085163012248</v>
      </c>
    </row>
    <row r="54" spans="1:8">
      <c r="A54" s="15">
        <v>13</v>
      </c>
      <c r="B54" s="11" t="str">
        <f>'[1]For-data-entry'!B44</f>
        <v>IndusInd Bank</v>
      </c>
      <c r="D54" s="13">
        <f>'[1]For-data-entry'!R44</f>
        <v>41.729108906120409</v>
      </c>
      <c r="E54" s="13">
        <f>'[1]For-data-entry'!S44</f>
        <v>325.81393070018623</v>
      </c>
      <c r="F54" s="13">
        <f>'[1]For-data-entry'!T44</f>
        <v>1128.6731915132825</v>
      </c>
      <c r="G54" s="13">
        <f>'[1]For-data-entry'!U44</f>
        <v>111.17450528349022</v>
      </c>
      <c r="H54" s="13">
        <f>'[1]For-data-entry'!V44</f>
        <v>138.6005011733919</v>
      </c>
    </row>
    <row r="55" spans="1:8">
      <c r="A55" s="15">
        <v>14</v>
      </c>
      <c r="B55" s="11" t="str">
        <f>'[1]For-data-entry'!B45</f>
        <v>HDFC Bank Ltd</v>
      </c>
      <c r="C55" s="21"/>
      <c r="D55" s="13">
        <f>'[1]For-data-entry'!R45</f>
        <v>61.701892203775465</v>
      </c>
      <c r="E55" s="13">
        <f>'[1]For-data-entry'!S45</f>
        <v>141.76691277133713</v>
      </c>
      <c r="F55" s="13">
        <f>'[1]For-data-entry'!T45</f>
        <v>176.51376526332646</v>
      </c>
      <c r="G55" s="13">
        <f>'[1]For-data-entry'!U45</f>
        <v>63.179495871908628</v>
      </c>
      <c r="H55" s="13">
        <f>'[1]For-data-entry'!V45</f>
        <v>72.38966735464065</v>
      </c>
    </row>
    <row r="56" spans="1:8">
      <c r="A56" s="15">
        <v>15</v>
      </c>
      <c r="B56" s="11" t="str">
        <f>'[1]For-data-entry'!B46</f>
        <v xml:space="preserve">Axis Bank Ltd </v>
      </c>
      <c r="C56" s="12"/>
      <c r="D56" s="13">
        <f>'[1]For-data-entry'!R46</f>
        <v>14.429332265154043</v>
      </c>
      <c r="E56" s="13">
        <f>'[1]For-data-entry'!S46</f>
        <v>36.788193936884902</v>
      </c>
      <c r="F56" s="13">
        <f>'[1]For-data-entry'!T46</f>
        <v>89.740354071081185</v>
      </c>
      <c r="G56" s="13">
        <f>'[1]For-data-entry'!U46</f>
        <v>137.91200386162916</v>
      </c>
      <c r="H56" s="13">
        <f>'[1]For-data-entry'!V46</f>
        <v>114.25362886790317</v>
      </c>
    </row>
    <row r="57" spans="1:8">
      <c r="A57" s="15">
        <v>16</v>
      </c>
      <c r="B57" s="11" t="str">
        <f>'[1]For-data-entry'!B47</f>
        <v>ICICI Bank Ltd</v>
      </c>
      <c r="C57" s="12"/>
      <c r="D57" s="13">
        <f>'[1]For-data-entry'!R47</f>
        <v>69.17031278953975</v>
      </c>
      <c r="E57" s="13">
        <f>'[1]For-data-entry'!S47</f>
        <v>122.55608357238592</v>
      </c>
      <c r="F57" s="13">
        <f>'[1]For-data-entry'!T47</f>
        <v>71.836253493508224</v>
      </c>
      <c r="G57" s="13">
        <f>'[1]For-data-entry'!U47</f>
        <v>64.333114810301723</v>
      </c>
      <c r="H57" s="13">
        <f>'[1]For-data-entry'!V47</f>
        <v>66.565907568291692</v>
      </c>
    </row>
    <row r="58" spans="1:8">
      <c r="A58" s="15">
        <v>17</v>
      </c>
      <c r="B58" s="11" t="str">
        <f>'[1]For-data-entry'!B48</f>
        <v>YES BANK Ltd.</v>
      </c>
      <c r="C58" s="12"/>
      <c r="D58" s="13">
        <f>'[1]For-data-entry'!R48</f>
        <v>64.85400134847778</v>
      </c>
      <c r="E58" s="13">
        <f>'[1]For-data-entry'!S48</f>
        <v>1323.4894772572979</v>
      </c>
      <c r="F58" s="13">
        <f>'[1]For-data-entry'!T48</f>
        <v>121.4417911242446</v>
      </c>
      <c r="G58" s="13">
        <f>'[1]For-data-entry'!U48</f>
        <v>91.968500067570062</v>
      </c>
      <c r="H58" s="13">
        <f>'[1]For-data-entry'!V48</f>
        <v>94.806579253030321</v>
      </c>
    </row>
    <row r="59" spans="1:8">
      <c r="A59" s="17"/>
      <c r="B59" s="16" t="s">
        <v>63</v>
      </c>
      <c r="C59" s="12"/>
      <c r="D59" s="13">
        <f>'[1]For-data-entry'!R49</f>
        <v>52.449882663357982</v>
      </c>
      <c r="E59" s="13">
        <f>'[1]For-data-entry'!S49</f>
        <v>75.019994811988084</v>
      </c>
      <c r="F59" s="13">
        <f>'[1]For-data-entry'!T49</f>
        <v>84.940338402464874</v>
      </c>
      <c r="G59" s="13">
        <f>'[1]For-data-entry'!U49</f>
        <v>79.170432066888054</v>
      </c>
      <c r="H59" s="13">
        <f>'[1]For-data-entry'!V49</f>
        <v>78.71302682508167</v>
      </c>
    </row>
    <row r="60" spans="1:8">
      <c r="A60" s="17" t="s">
        <v>62</v>
      </c>
      <c r="B60" s="16" t="s">
        <v>61</v>
      </c>
      <c r="C60" s="12"/>
      <c r="D60" s="13"/>
      <c r="E60" s="13"/>
      <c r="F60" s="13"/>
      <c r="G60" s="13"/>
      <c r="H60" s="13"/>
    </row>
    <row r="61" spans="1:8">
      <c r="A61" s="17">
        <v>1</v>
      </c>
      <c r="B61" s="11" t="str">
        <f>'[1]For-data-entry'!B51</f>
        <v xml:space="preserve">Kavery Grameena Bank </v>
      </c>
      <c r="C61" s="12"/>
      <c r="D61" s="13">
        <f>'[1]For-data-entry'!R51</f>
        <v>101.89795685090921</v>
      </c>
      <c r="E61" s="13">
        <f>'[1]For-data-entry'!S51</f>
        <v>74.563130083881845</v>
      </c>
      <c r="F61" s="13">
        <f>'[1]For-data-entry'!T51</f>
        <v>28.66363713415787</v>
      </c>
      <c r="G61" s="13">
        <f>'[1]For-data-entry'!U51</f>
        <v>22.831561584588819</v>
      </c>
      <c r="H61" s="13">
        <f>'[1]For-data-entry'!V51</f>
        <v>68.729325714079692</v>
      </c>
    </row>
    <row r="62" spans="1:8">
      <c r="A62" s="15">
        <v>2</v>
      </c>
      <c r="B62" s="11" t="str">
        <f>'[1]For-data-entry'!B52</f>
        <v>Pragathi Krishna  Grameena Bank</v>
      </c>
      <c r="C62" s="12"/>
      <c r="D62" s="13">
        <f>'[1]For-data-entry'!R52</f>
        <v>143.94873746549405</v>
      </c>
      <c r="E62" s="13">
        <f>'[1]For-data-entry'!S52</f>
        <v>92.801364637710975</v>
      </c>
      <c r="F62" s="13">
        <f>'[1]For-data-entry'!T52</f>
        <v>35.893109860934047</v>
      </c>
      <c r="G62" s="13" t="e">
        <f>'[1]For-data-entry'!U52</f>
        <v>#DIV/0!</v>
      </c>
      <c r="H62" s="13">
        <f>'[1]For-data-entry'!V52</f>
        <v>87.088956766451645</v>
      </c>
    </row>
    <row r="63" spans="1:8">
      <c r="A63" s="15">
        <v>3</v>
      </c>
      <c r="B63" s="11" t="str">
        <f>'[1]For-data-entry'!B53</f>
        <v>Karnataka Vikas Grameena Bank</v>
      </c>
      <c r="C63" s="12"/>
      <c r="D63" s="13">
        <f>'[1]For-data-entry'!R53</f>
        <v>132.53360044733549</v>
      </c>
      <c r="E63" s="13">
        <f>'[1]For-data-entry'!S53</f>
        <v>81.649959168215119</v>
      </c>
      <c r="F63" s="13">
        <f>'[1]For-data-entry'!T53</f>
        <v>24.787655863334326</v>
      </c>
      <c r="G63" s="13" t="e">
        <f>'[1]For-data-entry'!U53</f>
        <v>#DIV/0!</v>
      </c>
      <c r="H63" s="13">
        <f>'[1]For-data-entry'!V53</f>
        <v>81.010247992615461</v>
      </c>
    </row>
    <row r="64" spans="1:8">
      <c r="A64" s="17"/>
      <c r="B64" s="16" t="s">
        <v>60</v>
      </c>
      <c r="C64" s="12"/>
      <c r="D64" s="13">
        <f>'[1]For-data-entry'!R54</f>
        <v>128.5256560929779</v>
      </c>
      <c r="E64" s="13">
        <f>'[1]For-data-entry'!S54</f>
        <v>85.143099570689245</v>
      </c>
      <c r="F64" s="13">
        <f>'[1]For-data-entry'!T54</f>
        <v>31.103478641731979</v>
      </c>
      <c r="G64" s="13">
        <f>'[1]For-data-entry'!U54</f>
        <v>22.831561584588819</v>
      </c>
      <c r="H64" s="13">
        <f>'[1]For-data-entry'!V54</f>
        <v>80.724449759971634</v>
      </c>
    </row>
    <row r="65" spans="1:8">
      <c r="A65" s="16" t="s">
        <v>59</v>
      </c>
      <c r="B65" s="11"/>
      <c r="C65" s="12"/>
      <c r="D65" s="9">
        <f>'[1]For-data-entry'!R58</f>
        <v>85.450383843187183</v>
      </c>
      <c r="E65" s="9">
        <f>'[1]For-data-entry'!S58</f>
        <v>79.097785536423316</v>
      </c>
      <c r="F65" s="9">
        <f>'[1]For-data-entry'!T58</f>
        <v>64.560109550917517</v>
      </c>
      <c r="G65" s="9">
        <f>'[1]For-data-entry'!U58</f>
        <v>77.418956507830771</v>
      </c>
      <c r="H65" s="9">
        <f>'[1]For-data-entry'!V58</f>
        <v>75.616677200115177</v>
      </c>
    </row>
    <row r="66" spans="1:8">
      <c r="A66" s="16" t="s">
        <v>58</v>
      </c>
      <c r="B66" s="16"/>
      <c r="C66" s="12"/>
      <c r="D66" s="9">
        <f>'[1]For-data-entry'!R56</f>
        <v>95.352271851692379</v>
      </c>
      <c r="E66" s="9">
        <f>'[1]For-data-entry'!S56</f>
        <v>79.654833104082144</v>
      </c>
      <c r="F66" s="9">
        <f>'[1]For-data-entry'!T56</f>
        <v>61.801413638744421</v>
      </c>
      <c r="G66" s="9">
        <f>'[1]For-data-entry'!U56</f>
        <v>77.202442889641844</v>
      </c>
      <c r="H66" s="9">
        <f>'[1]For-data-entry'!V56</f>
        <v>75.868829537319669</v>
      </c>
    </row>
    <row r="67" spans="1:8">
      <c r="A67" s="17" t="s">
        <v>57</v>
      </c>
      <c r="B67" s="16" t="s">
        <v>56</v>
      </c>
      <c r="C67" s="12"/>
      <c r="D67" s="10"/>
      <c r="E67" s="10"/>
      <c r="F67" s="10"/>
      <c r="G67" s="10"/>
      <c r="H67" s="10"/>
    </row>
    <row r="68" spans="1:8">
      <c r="A68" s="15">
        <v>1</v>
      </c>
      <c r="B68" s="11" t="str">
        <f>'[1]For-data-entry'!B61</f>
        <v>KSCARD Bk.Ltd</v>
      </c>
      <c r="C68" s="12"/>
      <c r="D68" s="13" t="e">
        <f>'[1]For-data-entry'!R61</f>
        <v>#DIV/0!</v>
      </c>
      <c r="E68" s="13" t="e">
        <f>'[1]For-data-entry'!S61</f>
        <v>#DIV/0!</v>
      </c>
      <c r="F68" s="9">
        <f>'[1]For-data-entry'!T61</f>
        <v>0</v>
      </c>
      <c r="G68" s="9" t="e">
        <f>'[1]For-data-entry'!U61</f>
        <v>#DIV/0!</v>
      </c>
      <c r="H68" s="9">
        <f>'[1]For-data-entry'!V61</f>
        <v>716.90289867860167</v>
      </c>
    </row>
    <row r="69" spans="1:8" ht="18.75">
      <c r="A69" s="19">
        <v>2</v>
      </c>
      <c r="B69" s="11" t="str">
        <f>'[1]For-data-entry'!B62</f>
        <v xml:space="preserve">K.S.Coop Apex Bank ltd </v>
      </c>
      <c r="C69" s="12"/>
      <c r="D69" s="13">
        <f>'[1]For-data-entry'!R62</f>
        <v>105.35639400083141</v>
      </c>
      <c r="E69" s="13">
        <f>'[1]For-data-entry'!S62</f>
        <v>105.40817246426512</v>
      </c>
      <c r="F69" s="9">
        <f>'[1]For-data-entry'!T62</f>
        <v>105.40817246426512</v>
      </c>
      <c r="G69" s="9">
        <f>'[1]For-data-entry'!U62</f>
        <v>56.96294580171061</v>
      </c>
      <c r="H69" s="9">
        <f>'[1]For-data-entry'!V62</f>
        <v>91.096381228465305</v>
      </c>
    </row>
    <row r="70" spans="1:8">
      <c r="A70" s="15">
        <v>3</v>
      </c>
      <c r="B70" s="11" t="str">
        <f>'[1]For-data-entry'!B63</f>
        <v>Indl.Co.Op.Bank ltd.</v>
      </c>
      <c r="C70" s="12"/>
      <c r="D70" s="13" t="e">
        <f>'[1]For-data-entry'!R63</f>
        <v>#DIV/0!</v>
      </c>
      <c r="E70" s="13">
        <f>'[1]For-data-entry'!S63</f>
        <v>19.708396178984415</v>
      </c>
      <c r="F70" s="9">
        <f>'[1]For-data-entry'!T63</f>
        <v>44.125065994016545</v>
      </c>
      <c r="G70" s="9">
        <f>'[1]For-data-entry'!U63</f>
        <v>69.33050269163698</v>
      </c>
      <c r="H70" s="9">
        <f>'[1]For-data-entry'!V63</f>
        <v>52.934057408844062</v>
      </c>
    </row>
    <row r="71" spans="1:8">
      <c r="A71" s="17"/>
      <c r="B71" s="16" t="s">
        <v>55</v>
      </c>
      <c r="C71" s="12"/>
      <c r="D71" s="13">
        <f>'[1]For-data-entry'!R64</f>
        <v>126.86030444863347</v>
      </c>
      <c r="E71" s="13">
        <f>'[1]For-data-entry'!S64</f>
        <v>105.18811226995066</v>
      </c>
      <c r="F71" s="9">
        <f>'[1]For-data-entry'!T64</f>
        <v>98.996494638160129</v>
      </c>
      <c r="G71" s="9">
        <f>'[1]For-data-entry'!U64</f>
        <v>57.13745130952114</v>
      </c>
      <c r="H71" s="9">
        <f>'[1]For-data-entry'!V64</f>
        <v>95.882394809821221</v>
      </c>
    </row>
    <row r="72" spans="1:8">
      <c r="A72" s="15" t="s">
        <v>54</v>
      </c>
      <c r="B72" s="11" t="str">
        <f>'[1]For-data-entry'!B65</f>
        <v>KSFC</v>
      </c>
      <c r="C72" s="12"/>
      <c r="D72" s="13" t="e">
        <f>'[1]For-data-entry'!R65</f>
        <v>#DIV/0!</v>
      </c>
      <c r="E72" s="13" t="e">
        <f>'[1]For-data-entry'!S65</f>
        <v>#DIV/0!</v>
      </c>
      <c r="F72" s="9" t="e">
        <f>'[1]For-data-entry'!T65</f>
        <v>#DIV/0!</v>
      </c>
      <c r="G72" s="9" t="e">
        <f>'[1]For-data-entry'!U65</f>
        <v>#DIV/0!</v>
      </c>
      <c r="H72" s="9" t="e">
        <f>'[1]For-data-entry'!V65</f>
        <v>#DIV/0!</v>
      </c>
    </row>
    <row r="73" spans="1:8">
      <c r="A73" s="15"/>
      <c r="B73" s="14" t="s">
        <v>53</v>
      </c>
      <c r="C73" s="12"/>
      <c r="D73" s="13" t="e">
        <f>'[1]For-data-entry'!R66</f>
        <v>#DIV/0!</v>
      </c>
      <c r="E73" s="13" t="e">
        <f>'[1]For-data-entry'!S66</f>
        <v>#DIV/0!</v>
      </c>
      <c r="F73" s="9" t="e">
        <f>'[1]For-data-entry'!T66</f>
        <v>#DIV/0!</v>
      </c>
      <c r="G73" s="9" t="e">
        <f>'[1]For-data-entry'!U66</f>
        <v>#DIV/0!</v>
      </c>
      <c r="H73" s="9" t="e">
        <f>'[1]For-data-entry'!V66</f>
        <v>#DIV/0!</v>
      </c>
    </row>
    <row r="74" spans="1:8">
      <c r="A74" s="15"/>
      <c r="B74" s="14" t="s">
        <v>0</v>
      </c>
      <c r="C74" s="12"/>
      <c r="D74" s="13">
        <f>'[1]For-data-entry'!R67</f>
        <v>99.107824161976225</v>
      </c>
      <c r="E74" s="9">
        <f>'[1]For-data-entry'!S67</f>
        <v>81.677344898482119</v>
      </c>
      <c r="F74" s="9">
        <f>'[1]For-data-entry'!T67</f>
        <v>64.124677407528097</v>
      </c>
      <c r="G74" s="9">
        <f>'[1]For-data-entry'!U67</f>
        <v>76.852926979185327</v>
      </c>
      <c r="H74" s="9">
        <f>'[1]For-data-entry'!V67</f>
        <v>76.891442444725627</v>
      </c>
    </row>
    <row r="75" spans="1:8">
      <c r="A75" s="11"/>
      <c r="B75" s="11"/>
      <c r="C75" s="12"/>
      <c r="D75" s="10"/>
      <c r="E75" s="10"/>
      <c r="F75" s="10"/>
      <c r="G75" s="10"/>
      <c r="H75" s="9"/>
    </row>
  </sheetData>
  <mergeCells count="19">
    <mergeCell ref="A1:C1"/>
    <mergeCell ref="D1:H1"/>
    <mergeCell ref="A2:C2"/>
    <mergeCell ref="D2:H2"/>
    <mergeCell ref="B4:B5"/>
    <mergeCell ref="A3:C3"/>
    <mergeCell ref="D3:H3"/>
    <mergeCell ref="D37:G37"/>
    <mergeCell ref="A16:B16"/>
    <mergeCell ref="D36:G36"/>
    <mergeCell ref="A36:C36"/>
    <mergeCell ref="D4:H4"/>
    <mergeCell ref="D5:H5"/>
    <mergeCell ref="A37:C37"/>
    <mergeCell ref="B39:B40"/>
    <mergeCell ref="D38:G38"/>
    <mergeCell ref="D39:H39"/>
    <mergeCell ref="D40:H40"/>
    <mergeCell ref="A38:C38"/>
  </mergeCells>
  <printOptions gridLines="1"/>
  <pageMargins left="0.94488188976377963" right="0" top="0.98425196850393704" bottom="3.937007874015748E-2" header="0.51181102362204722" footer="0.51181102362204722"/>
  <pageSetup paperSize="9" scale="73" orientation="landscape" horizontalDpi="200" verticalDpi="200" r:id="rId1"/>
  <headerFooter alignWithMargins="0"/>
  <rowBreaks count="1" manualBreakCount="1">
    <brk id="35" max="104857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N66"/>
  <sheetViews>
    <sheetView workbookViewId="0">
      <pane ySplit="6" topLeftCell="A58" activePane="bottomLeft" state="frozen"/>
      <selection pane="bottomLeft" activeCell="Q15" sqref="Q15"/>
    </sheetView>
  </sheetViews>
  <sheetFormatPr defaultRowHeight="12.75"/>
  <cols>
    <col min="1" max="1" width="4.140625" style="212" bestFit="1" customWidth="1"/>
    <col min="2" max="2" width="25" style="212" customWidth="1"/>
    <col min="3" max="3" width="9.5703125" style="212" customWidth="1"/>
    <col min="4" max="4" width="12" style="213" customWidth="1"/>
    <col min="5" max="5" width="7.7109375" style="212" customWidth="1"/>
    <col min="6" max="6" width="10.140625" style="213" customWidth="1"/>
    <col min="7" max="7" width="9.140625" style="212" customWidth="1"/>
    <col min="8" max="8" width="10" style="213" customWidth="1"/>
    <col min="9" max="9" width="8.5703125" style="212" customWidth="1"/>
    <col min="10" max="10" width="10.85546875" style="213" customWidth="1"/>
    <col min="11" max="11" width="8.42578125" style="212" customWidth="1"/>
    <col min="12" max="12" width="11.5703125" style="213" customWidth="1"/>
    <col min="13" max="13" width="9" style="212" customWidth="1"/>
    <col min="14" max="14" width="12.85546875" style="213" customWidth="1"/>
    <col min="15" max="17" width="9.140625" style="212" customWidth="1"/>
    <col min="18" max="18" width="22.7109375" style="212" customWidth="1"/>
    <col min="19" max="19" width="9.140625" style="212" customWidth="1"/>
    <col min="20" max="16384" width="9.140625" style="212"/>
  </cols>
  <sheetData>
    <row r="1" spans="1:14" ht="14.25">
      <c r="A1" s="477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4.25">
      <c r="A2" s="477" t="s">
        <v>52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</row>
    <row r="3" spans="1:14" ht="15.75">
      <c r="A3" s="478" t="s">
        <v>317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</row>
    <row r="4" spans="1:14" ht="14.25">
      <c r="A4" s="479" t="s">
        <v>316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14" ht="27.75" customHeight="1">
      <c r="A5" s="480" t="s">
        <v>315</v>
      </c>
      <c r="B5" s="482" t="s">
        <v>80</v>
      </c>
      <c r="C5" s="484" t="s">
        <v>314</v>
      </c>
      <c r="D5" s="485"/>
      <c r="E5" s="486" t="s">
        <v>139</v>
      </c>
      <c r="F5" s="487"/>
      <c r="G5" s="484" t="s">
        <v>313</v>
      </c>
      <c r="H5" s="485"/>
      <c r="I5" s="484" t="s">
        <v>312</v>
      </c>
      <c r="J5" s="485"/>
      <c r="K5" s="484" t="s">
        <v>311</v>
      </c>
      <c r="L5" s="485"/>
      <c r="M5" s="484" t="s">
        <v>310</v>
      </c>
      <c r="N5" s="485"/>
    </row>
    <row r="6" spans="1:14" ht="15">
      <c r="A6" s="481"/>
      <c r="B6" s="483"/>
      <c r="C6" t="s">
        <v>309</v>
      </c>
      <c r="D6" s="231" t="s">
        <v>308</v>
      </c>
      <c r="E6" t="s">
        <v>309</v>
      </c>
      <c r="F6" s="231" t="s">
        <v>308</v>
      </c>
      <c r="G6" t="s">
        <v>309</v>
      </c>
      <c r="H6" s="231" t="s">
        <v>308</v>
      </c>
      <c r="I6" t="s">
        <v>309</v>
      </c>
      <c r="J6" s="231" t="s">
        <v>308</v>
      </c>
      <c r="K6" t="s">
        <v>309</v>
      </c>
      <c r="L6" s="231" t="s">
        <v>308</v>
      </c>
      <c r="M6" t="s">
        <v>309</v>
      </c>
      <c r="N6" s="231" t="s">
        <v>308</v>
      </c>
    </row>
    <row r="7" spans="1:14">
      <c r="A7" s="221" t="s">
        <v>93</v>
      </c>
      <c r="B7" s="218" t="s">
        <v>307</v>
      </c>
      <c r="C7" s="216"/>
      <c r="D7" s="222"/>
      <c r="E7" s="216"/>
      <c r="F7" s="222"/>
      <c r="G7" s="216"/>
      <c r="H7" s="222"/>
      <c r="I7" s="216"/>
      <c r="J7" s="222"/>
      <c r="K7" s="216"/>
      <c r="L7" s="222"/>
      <c r="M7" s="216"/>
      <c r="N7" s="222"/>
    </row>
    <row r="8" spans="1:14">
      <c r="A8" s="219">
        <v>1</v>
      </c>
      <c r="B8" s="224" t="s">
        <v>155</v>
      </c>
      <c r="C8" s="216">
        <v>102195</v>
      </c>
      <c r="D8" s="222">
        <v>623513</v>
      </c>
      <c r="E8" s="216">
        <v>49978</v>
      </c>
      <c r="F8" s="222">
        <v>134788</v>
      </c>
      <c r="G8" s="216">
        <v>33459</v>
      </c>
      <c r="H8" s="222">
        <v>179157</v>
      </c>
      <c r="I8" s="216">
        <v>2298</v>
      </c>
      <c r="J8" s="222">
        <v>1793</v>
      </c>
      <c r="K8" s="216">
        <v>9876</v>
      </c>
      <c r="L8" s="222">
        <v>285117</v>
      </c>
      <c r="M8" s="216">
        <v>1459430</v>
      </c>
      <c r="N8" s="222">
        <v>7073679</v>
      </c>
    </row>
    <row r="9" spans="1:14">
      <c r="A9" s="219">
        <v>2</v>
      </c>
      <c r="B9" s="224" t="s">
        <v>154</v>
      </c>
      <c r="C9" s="216">
        <v>48118</v>
      </c>
      <c r="D9" s="222">
        <v>240600</v>
      </c>
      <c r="E9" s="216">
        <v>18565</v>
      </c>
      <c r="F9" s="222">
        <v>26182</v>
      </c>
      <c r="G9" s="216">
        <v>13690</v>
      </c>
      <c r="H9" s="222">
        <v>61814</v>
      </c>
      <c r="I9" s="216">
        <v>5916</v>
      </c>
      <c r="J9" s="222">
        <v>9312</v>
      </c>
      <c r="K9" s="216">
        <v>6167</v>
      </c>
      <c r="L9" s="222">
        <v>126614</v>
      </c>
      <c r="M9" s="216">
        <v>474193</v>
      </c>
      <c r="N9" s="222">
        <v>2651806.6800000002</v>
      </c>
    </row>
    <row r="10" spans="1:14">
      <c r="A10" s="219">
        <v>3</v>
      </c>
      <c r="B10" s="224" t="s">
        <v>8</v>
      </c>
      <c r="C10" s="216">
        <v>213028</v>
      </c>
      <c r="D10" s="222">
        <v>270551</v>
      </c>
      <c r="E10" s="216">
        <v>47103</v>
      </c>
      <c r="F10" s="222">
        <v>83870</v>
      </c>
      <c r="G10" s="216">
        <v>45179</v>
      </c>
      <c r="H10" s="222">
        <v>77598</v>
      </c>
      <c r="I10" s="216">
        <v>3014</v>
      </c>
      <c r="J10" s="222">
        <v>264</v>
      </c>
      <c r="K10" s="216">
        <v>93248</v>
      </c>
      <c r="L10" s="222">
        <v>91320</v>
      </c>
      <c r="M10" s="216">
        <v>1003028</v>
      </c>
      <c r="N10" s="222">
        <v>3532462.97</v>
      </c>
    </row>
    <row r="11" spans="1:14" s="228" customFormat="1">
      <c r="A11" s="230">
        <v>4</v>
      </c>
      <c r="B11" s="229" t="s">
        <v>9</v>
      </c>
      <c r="C11" s="216">
        <v>488503</v>
      </c>
      <c r="D11" s="222">
        <v>623632</v>
      </c>
      <c r="E11" s="216">
        <v>403154</v>
      </c>
      <c r="F11" s="222">
        <v>473580</v>
      </c>
      <c r="G11" s="216">
        <v>48228</v>
      </c>
      <c r="H11" s="222">
        <v>80648</v>
      </c>
      <c r="I11" s="216">
        <v>13552</v>
      </c>
      <c r="J11" s="222">
        <v>13387</v>
      </c>
      <c r="K11" s="216">
        <v>9130</v>
      </c>
      <c r="L11" s="222">
        <v>5467</v>
      </c>
      <c r="M11" s="216">
        <v>1707160</v>
      </c>
      <c r="N11" s="222">
        <v>10912857.17</v>
      </c>
    </row>
    <row r="12" spans="1:14">
      <c r="A12" s="219">
        <v>5</v>
      </c>
      <c r="B12" s="224" t="s">
        <v>2</v>
      </c>
      <c r="C12" s="216">
        <v>31812</v>
      </c>
      <c r="D12" s="222">
        <v>75165</v>
      </c>
      <c r="E12" s="216">
        <v>20729</v>
      </c>
      <c r="F12" s="222">
        <v>31987</v>
      </c>
      <c r="G12" s="216">
        <v>5569</v>
      </c>
      <c r="H12" s="222">
        <v>17716</v>
      </c>
      <c r="I12" s="216">
        <v>446</v>
      </c>
      <c r="J12" s="222">
        <v>155</v>
      </c>
      <c r="K12" s="216">
        <v>4236</v>
      </c>
      <c r="L12" s="222">
        <v>23805</v>
      </c>
      <c r="M12" s="216">
        <v>623635</v>
      </c>
      <c r="N12" s="222">
        <v>2760796.9745966</v>
      </c>
    </row>
    <row r="13" spans="1:14">
      <c r="A13" s="221"/>
      <c r="B13" s="218" t="s">
        <v>306</v>
      </c>
      <c r="C13" s="215">
        <f t="shared" ref="C13:N13" si="0">SUM(C8:C12)</f>
        <v>883656</v>
      </c>
      <c r="D13" s="217">
        <f t="shared" si="0"/>
        <v>1833461</v>
      </c>
      <c r="E13" s="215">
        <f t="shared" si="0"/>
        <v>539529</v>
      </c>
      <c r="F13" s="217">
        <f t="shared" si="0"/>
        <v>750407</v>
      </c>
      <c r="G13" s="215">
        <f t="shared" si="0"/>
        <v>146125</v>
      </c>
      <c r="H13" s="217">
        <f t="shared" si="0"/>
        <v>416933</v>
      </c>
      <c r="I13" s="215">
        <f t="shared" si="0"/>
        <v>25226</v>
      </c>
      <c r="J13" s="217">
        <f t="shared" si="0"/>
        <v>24911</v>
      </c>
      <c r="K13" s="215">
        <f t="shared" si="0"/>
        <v>122657</v>
      </c>
      <c r="L13" s="217">
        <f t="shared" si="0"/>
        <v>532323</v>
      </c>
      <c r="M13" s="215">
        <f t="shared" si="0"/>
        <v>5267446</v>
      </c>
      <c r="N13" s="217">
        <f t="shared" si="0"/>
        <v>26931602.794596601</v>
      </c>
    </row>
    <row r="14" spans="1:14">
      <c r="A14" s="221" t="s">
        <v>305</v>
      </c>
      <c r="B14" s="218" t="s">
        <v>304</v>
      </c>
      <c r="C14" s="216"/>
      <c r="D14" s="222"/>
      <c r="E14" s="216"/>
      <c r="F14" s="222"/>
      <c r="G14" s="216"/>
      <c r="H14" s="222"/>
      <c r="I14" s="216"/>
      <c r="J14" s="222"/>
      <c r="K14" s="216"/>
      <c r="L14" s="222"/>
      <c r="M14" s="216"/>
      <c r="N14" s="222"/>
    </row>
    <row r="15" spans="1:14" ht="15.75">
      <c r="A15" s="226">
        <v>1</v>
      </c>
      <c r="B15" s="225" t="s">
        <v>153</v>
      </c>
      <c r="C15" s="216">
        <v>1884</v>
      </c>
      <c r="D15" s="222">
        <v>17828</v>
      </c>
      <c r="E15" s="216">
        <v>311</v>
      </c>
      <c r="F15" s="222">
        <v>983</v>
      </c>
      <c r="G15" s="216">
        <v>843</v>
      </c>
      <c r="H15" s="222">
        <v>1932</v>
      </c>
      <c r="I15" s="216">
        <v>263</v>
      </c>
      <c r="J15" s="222">
        <v>5788</v>
      </c>
      <c r="K15" s="216">
        <v>380</v>
      </c>
      <c r="L15" s="222">
        <v>8662</v>
      </c>
      <c r="M15" s="216">
        <v>30636</v>
      </c>
      <c r="N15" s="222">
        <v>289063</v>
      </c>
    </row>
    <row r="16" spans="1:14" ht="15.75">
      <c r="A16" s="226">
        <v>2</v>
      </c>
      <c r="B16" s="225" t="s">
        <v>152</v>
      </c>
      <c r="C16" s="216">
        <v>2371</v>
      </c>
      <c r="D16" s="222">
        <v>12343</v>
      </c>
      <c r="E16" s="216">
        <v>362</v>
      </c>
      <c r="F16" s="222">
        <v>861</v>
      </c>
      <c r="G16" s="216">
        <v>852</v>
      </c>
      <c r="H16" s="222">
        <v>6541</v>
      </c>
      <c r="I16" s="216">
        <v>53</v>
      </c>
      <c r="J16" s="222">
        <v>62</v>
      </c>
      <c r="K16" s="216">
        <v>700</v>
      </c>
      <c r="L16" s="222">
        <v>622</v>
      </c>
      <c r="M16" s="216">
        <v>63269</v>
      </c>
      <c r="N16" s="222">
        <v>679462</v>
      </c>
    </row>
    <row r="17" spans="1:14" ht="15.75">
      <c r="A17" s="226">
        <v>3</v>
      </c>
      <c r="B17" s="225" t="s">
        <v>42</v>
      </c>
      <c r="C17" s="216">
        <v>7561</v>
      </c>
      <c r="D17" s="222">
        <v>28564</v>
      </c>
      <c r="E17" s="216">
        <v>4527</v>
      </c>
      <c r="F17" s="222">
        <v>7706</v>
      </c>
      <c r="G17" s="216">
        <v>1272</v>
      </c>
      <c r="H17" s="222">
        <v>7695</v>
      </c>
      <c r="I17" s="216">
        <v>190</v>
      </c>
      <c r="J17" s="222">
        <v>211</v>
      </c>
      <c r="K17" s="216">
        <v>1078</v>
      </c>
      <c r="L17" s="222">
        <v>11297</v>
      </c>
      <c r="M17" s="216">
        <v>77877</v>
      </c>
      <c r="N17" s="222">
        <v>978179</v>
      </c>
    </row>
    <row r="18" spans="1:14" ht="15.75">
      <c r="A18" s="226">
        <v>4</v>
      </c>
      <c r="B18" s="227" t="s">
        <v>41</v>
      </c>
      <c r="C18" s="216">
        <v>9424</v>
      </c>
      <c r="D18" s="222">
        <v>121327.94</v>
      </c>
      <c r="E18" s="216">
        <v>5240</v>
      </c>
      <c r="F18" s="222">
        <v>15783.6</v>
      </c>
      <c r="G18" s="216">
        <v>1563</v>
      </c>
      <c r="H18" s="222">
        <v>9633</v>
      </c>
      <c r="I18" s="216">
        <v>1272</v>
      </c>
      <c r="J18" s="222">
        <v>91415.5</v>
      </c>
      <c r="K18" s="216">
        <v>894</v>
      </c>
      <c r="L18" s="222">
        <v>2299.6999999999998</v>
      </c>
      <c r="M18" s="216">
        <v>126400</v>
      </c>
      <c r="N18" s="222">
        <v>1308790.22</v>
      </c>
    </row>
    <row r="19" spans="1:14" ht="15.75">
      <c r="A19" s="226">
        <v>5</v>
      </c>
      <c r="B19" s="227" t="s">
        <v>151</v>
      </c>
      <c r="C19" s="216">
        <v>5040</v>
      </c>
      <c r="D19" s="222">
        <v>31661</v>
      </c>
      <c r="E19" s="216">
        <v>1667</v>
      </c>
      <c r="F19" s="222">
        <v>5111</v>
      </c>
      <c r="G19" s="216">
        <v>2449</v>
      </c>
      <c r="H19" s="222">
        <v>13854</v>
      </c>
      <c r="I19" s="216">
        <v>49</v>
      </c>
      <c r="J19" s="222">
        <v>151</v>
      </c>
      <c r="K19" s="216">
        <v>586</v>
      </c>
      <c r="L19" s="222">
        <v>9620</v>
      </c>
      <c r="M19" s="216">
        <v>28437</v>
      </c>
      <c r="N19" s="222">
        <v>388086.51</v>
      </c>
    </row>
    <row r="20" spans="1:14" ht="15.75">
      <c r="A20" s="226">
        <v>6</v>
      </c>
      <c r="B20" s="225" t="s">
        <v>150</v>
      </c>
      <c r="C20" s="216">
        <v>9661</v>
      </c>
      <c r="D20" s="222">
        <v>24074</v>
      </c>
      <c r="E20" s="216">
        <v>2821</v>
      </c>
      <c r="F20" s="222">
        <v>5137</v>
      </c>
      <c r="G20" s="216">
        <v>3144</v>
      </c>
      <c r="H20" s="222">
        <v>5712</v>
      </c>
      <c r="I20" s="216">
        <v>82</v>
      </c>
      <c r="J20" s="222">
        <v>39</v>
      </c>
      <c r="K20" s="216">
        <v>3074</v>
      </c>
      <c r="L20" s="222">
        <v>11311</v>
      </c>
      <c r="M20" s="216">
        <v>77531</v>
      </c>
      <c r="N20" s="222">
        <v>509377</v>
      </c>
    </row>
    <row r="21" spans="1:14" ht="15.75">
      <c r="A21" s="226">
        <v>7</v>
      </c>
      <c r="B21" s="227" t="s">
        <v>149</v>
      </c>
      <c r="C21" s="216">
        <v>2983</v>
      </c>
      <c r="D21" s="222">
        <v>22095</v>
      </c>
      <c r="E21" s="216">
        <v>642</v>
      </c>
      <c r="F21" s="222">
        <v>2101</v>
      </c>
      <c r="G21" s="216">
        <v>1605</v>
      </c>
      <c r="H21" s="222">
        <v>4556</v>
      </c>
      <c r="I21" s="216">
        <v>234</v>
      </c>
      <c r="J21" s="222">
        <v>582</v>
      </c>
      <c r="K21" s="216">
        <v>502</v>
      </c>
      <c r="L21" s="222">
        <v>14856</v>
      </c>
      <c r="M21" s="216">
        <v>13574</v>
      </c>
      <c r="N21" s="222">
        <v>115189.2</v>
      </c>
    </row>
    <row r="22" spans="1:14" ht="15.75">
      <c r="A22" s="226">
        <v>8</v>
      </c>
      <c r="B22" s="227" t="s">
        <v>148</v>
      </c>
      <c r="C22" s="216">
        <v>3796</v>
      </c>
      <c r="D22" s="222">
        <v>12767</v>
      </c>
      <c r="E22" s="216">
        <v>952</v>
      </c>
      <c r="F22" s="222">
        <v>3578</v>
      </c>
      <c r="G22" s="216">
        <v>867</v>
      </c>
      <c r="H22" s="222">
        <v>3254</v>
      </c>
      <c r="I22" s="216">
        <v>461</v>
      </c>
      <c r="J22" s="222">
        <v>1247</v>
      </c>
      <c r="K22" s="216">
        <v>472</v>
      </c>
      <c r="L22" s="222">
        <v>852</v>
      </c>
      <c r="M22" s="216">
        <v>85163</v>
      </c>
      <c r="N22" s="222">
        <v>720131.76</v>
      </c>
    </row>
    <row r="23" spans="1:14" ht="15.75">
      <c r="A23" s="226">
        <v>9</v>
      </c>
      <c r="B23" s="227" t="s">
        <v>147</v>
      </c>
      <c r="C23" s="216">
        <v>14944</v>
      </c>
      <c r="D23" s="222">
        <v>44787.99</v>
      </c>
      <c r="E23" s="216">
        <v>6028</v>
      </c>
      <c r="F23" s="222">
        <v>6859.04</v>
      </c>
      <c r="G23" s="216">
        <v>4954</v>
      </c>
      <c r="H23" s="222">
        <v>11269.66</v>
      </c>
      <c r="I23" s="216">
        <v>2212</v>
      </c>
      <c r="J23" s="222">
        <v>2304.5</v>
      </c>
      <c r="K23" s="216">
        <v>1262</v>
      </c>
      <c r="L23" s="222">
        <v>21167.65</v>
      </c>
      <c r="M23" s="216">
        <v>158468</v>
      </c>
      <c r="N23" s="222">
        <v>573663.74</v>
      </c>
    </row>
    <row r="24" spans="1:14" ht="15.75">
      <c r="A24" s="226">
        <v>10</v>
      </c>
      <c r="B24" s="227" t="s">
        <v>15</v>
      </c>
      <c r="C24" s="216">
        <v>2172</v>
      </c>
      <c r="D24" s="222">
        <v>48819.44</v>
      </c>
      <c r="E24" s="216">
        <v>756</v>
      </c>
      <c r="F24" s="222">
        <v>3260.57</v>
      </c>
      <c r="G24" s="216">
        <v>967</v>
      </c>
      <c r="H24" s="222">
        <v>2070.0100000000002</v>
      </c>
      <c r="I24" s="216">
        <v>25</v>
      </c>
      <c r="J24" s="222">
        <v>13.04</v>
      </c>
      <c r="K24" s="216">
        <v>146</v>
      </c>
      <c r="L24" s="222">
        <v>42726.91</v>
      </c>
      <c r="M24" s="216">
        <v>16565</v>
      </c>
      <c r="N24" s="222">
        <v>267643</v>
      </c>
    </row>
    <row r="25" spans="1:14" ht="15.75">
      <c r="A25" s="226">
        <v>11</v>
      </c>
      <c r="B25" s="227" t="s">
        <v>146</v>
      </c>
      <c r="C25" s="216">
        <v>8717</v>
      </c>
      <c r="D25" s="222">
        <v>353401.28</v>
      </c>
      <c r="E25" s="216">
        <v>3993</v>
      </c>
      <c r="F25" s="222">
        <v>7964.74</v>
      </c>
      <c r="G25" s="216">
        <v>2782</v>
      </c>
      <c r="H25" s="222">
        <v>21652.51</v>
      </c>
      <c r="I25" s="216">
        <v>816</v>
      </c>
      <c r="J25" s="222">
        <v>2115.52</v>
      </c>
      <c r="K25" s="216">
        <v>517</v>
      </c>
      <c r="L25" s="222">
        <v>314826.65000000002</v>
      </c>
      <c r="M25" s="216">
        <v>56882</v>
      </c>
      <c r="N25" s="222">
        <v>1016243</v>
      </c>
    </row>
    <row r="26" spans="1:14" ht="15.75">
      <c r="A26" s="226">
        <v>12</v>
      </c>
      <c r="B26" s="227" t="s">
        <v>145</v>
      </c>
      <c r="C26" s="216">
        <v>327</v>
      </c>
      <c r="D26" s="222">
        <v>13699</v>
      </c>
      <c r="E26" s="216">
        <v>22</v>
      </c>
      <c r="F26" s="222">
        <v>5</v>
      </c>
      <c r="G26" s="216">
        <v>172</v>
      </c>
      <c r="H26" s="222">
        <v>845</v>
      </c>
      <c r="I26" s="216">
        <v>7</v>
      </c>
      <c r="J26" s="222">
        <v>110</v>
      </c>
      <c r="K26" s="216">
        <v>88</v>
      </c>
      <c r="L26" s="222">
        <v>12357</v>
      </c>
      <c r="M26" s="216">
        <v>3168</v>
      </c>
      <c r="N26" s="222">
        <v>349856</v>
      </c>
    </row>
    <row r="27" spans="1:14" ht="15.75">
      <c r="A27" s="226">
        <v>13</v>
      </c>
      <c r="B27" s="227" t="s">
        <v>144</v>
      </c>
      <c r="C27" s="216">
        <v>4653</v>
      </c>
      <c r="D27" s="222">
        <v>27194</v>
      </c>
      <c r="E27" s="216">
        <v>1998</v>
      </c>
      <c r="F27" s="222">
        <v>3567</v>
      </c>
      <c r="G27" s="216">
        <v>1334</v>
      </c>
      <c r="H27" s="222">
        <v>8648</v>
      </c>
      <c r="I27" s="216">
        <v>175</v>
      </c>
      <c r="J27" s="222">
        <v>432</v>
      </c>
      <c r="K27" s="216">
        <v>690</v>
      </c>
      <c r="L27" s="222">
        <v>2299</v>
      </c>
      <c r="M27" s="216">
        <v>21493</v>
      </c>
      <c r="N27" s="222">
        <v>278237</v>
      </c>
    </row>
    <row r="28" spans="1:14" ht="15.75">
      <c r="A28" s="226">
        <v>14</v>
      </c>
      <c r="B28" s="227" t="s">
        <v>143</v>
      </c>
      <c r="C28" s="216">
        <v>199331</v>
      </c>
      <c r="D28" s="222">
        <v>23571</v>
      </c>
      <c r="E28" s="216">
        <v>7916</v>
      </c>
      <c r="F28" s="222">
        <v>12348</v>
      </c>
      <c r="G28" s="216">
        <v>5648</v>
      </c>
      <c r="H28" s="222">
        <v>8898</v>
      </c>
      <c r="I28" s="216">
        <v>50</v>
      </c>
      <c r="J28" s="222">
        <v>2</v>
      </c>
      <c r="K28" s="216">
        <v>184885</v>
      </c>
      <c r="L28" s="222">
        <v>0</v>
      </c>
      <c r="M28" s="216">
        <v>184885</v>
      </c>
      <c r="N28" s="222">
        <v>1405380.7581776001</v>
      </c>
    </row>
    <row r="29" spans="1:14" ht="15.75">
      <c r="A29" s="226">
        <v>15</v>
      </c>
      <c r="B29" s="227" t="s">
        <v>142</v>
      </c>
      <c r="C29" s="216">
        <v>256</v>
      </c>
      <c r="D29" s="222">
        <v>32902</v>
      </c>
      <c r="E29" s="216">
        <v>3</v>
      </c>
      <c r="F29" s="222">
        <v>17</v>
      </c>
      <c r="G29" s="216">
        <v>153</v>
      </c>
      <c r="H29" s="222">
        <v>617</v>
      </c>
      <c r="I29" s="216">
        <v>0</v>
      </c>
      <c r="J29" s="222">
        <v>0</v>
      </c>
      <c r="K29" s="216">
        <v>38</v>
      </c>
      <c r="L29" s="222">
        <v>30146</v>
      </c>
      <c r="M29" s="216">
        <v>6505</v>
      </c>
      <c r="N29" s="222">
        <v>203692</v>
      </c>
    </row>
    <row r="30" spans="1:14" ht="15.75">
      <c r="A30" s="226">
        <v>16</v>
      </c>
      <c r="B30" s="227" t="s">
        <v>141</v>
      </c>
      <c r="C30" s="216">
        <v>2689</v>
      </c>
      <c r="D30" s="222">
        <v>186626.24</v>
      </c>
      <c r="E30" s="216">
        <v>1739</v>
      </c>
      <c r="F30" s="222">
        <v>24228.38</v>
      </c>
      <c r="G30" s="216">
        <v>659</v>
      </c>
      <c r="H30" s="222">
        <v>15698.9</v>
      </c>
      <c r="I30" s="216">
        <v>6</v>
      </c>
      <c r="J30" s="222">
        <v>0.16</v>
      </c>
      <c r="K30" s="216">
        <v>164</v>
      </c>
      <c r="L30" s="222">
        <v>145231.25</v>
      </c>
      <c r="M30" s="216">
        <v>151248</v>
      </c>
      <c r="N30" s="222">
        <v>1104969.6400101599</v>
      </c>
    </row>
    <row r="31" spans="1:14" ht="15.75">
      <c r="A31" s="226"/>
      <c r="B31" s="223" t="s">
        <v>89</v>
      </c>
      <c r="C31" s="215">
        <f t="shared" ref="C31:N31" si="1">SUM(C15:C30)</f>
        <v>275809</v>
      </c>
      <c r="D31" s="217">
        <f t="shared" si="1"/>
        <v>1001660.89</v>
      </c>
      <c r="E31" s="215">
        <f t="shared" si="1"/>
        <v>38977</v>
      </c>
      <c r="F31" s="217">
        <f t="shared" si="1"/>
        <v>99510.33</v>
      </c>
      <c r="G31" s="215">
        <f t="shared" si="1"/>
        <v>29264</v>
      </c>
      <c r="H31" s="217">
        <f t="shared" si="1"/>
        <v>122876.07999999999</v>
      </c>
      <c r="I31" s="215">
        <f t="shared" si="1"/>
        <v>5895</v>
      </c>
      <c r="J31" s="217">
        <f t="shared" si="1"/>
        <v>104472.72</v>
      </c>
      <c r="K31" s="215">
        <f t="shared" si="1"/>
        <v>195476</v>
      </c>
      <c r="L31" s="217">
        <f t="shared" si="1"/>
        <v>628274.16</v>
      </c>
      <c r="M31" s="215">
        <f t="shared" si="1"/>
        <v>1102101</v>
      </c>
      <c r="N31" s="217">
        <f t="shared" si="1"/>
        <v>10187963.82818776</v>
      </c>
    </row>
    <row r="32" spans="1:14">
      <c r="A32" s="221" t="s">
        <v>70</v>
      </c>
      <c r="B32" s="218" t="s">
        <v>303</v>
      </c>
      <c r="C32" s="216"/>
      <c r="D32" s="222"/>
      <c r="E32" s="216"/>
      <c r="F32" s="222"/>
      <c r="G32" s="216"/>
      <c r="H32" s="222"/>
      <c r="I32" s="216"/>
      <c r="J32" s="222"/>
      <c r="K32" s="216"/>
      <c r="L32" s="222"/>
      <c r="M32" s="216"/>
      <c r="N32" s="222"/>
    </row>
    <row r="33" spans="1:14">
      <c r="A33" s="219">
        <v>1</v>
      </c>
      <c r="B33" s="224" t="s">
        <v>128</v>
      </c>
      <c r="C33" s="216">
        <v>14965</v>
      </c>
      <c r="D33" s="222">
        <v>51290</v>
      </c>
      <c r="E33" s="216">
        <v>7815</v>
      </c>
      <c r="F33" s="222">
        <v>12710</v>
      </c>
      <c r="G33" s="216">
        <v>4039</v>
      </c>
      <c r="H33" s="222">
        <v>10947</v>
      </c>
      <c r="I33" s="216">
        <v>146</v>
      </c>
      <c r="J33" s="222">
        <v>994</v>
      </c>
      <c r="K33" s="216">
        <v>2386</v>
      </c>
      <c r="L33" s="222">
        <v>24991</v>
      </c>
      <c r="M33" s="216">
        <v>328570</v>
      </c>
      <c r="N33" s="222">
        <v>2020165.6918545</v>
      </c>
    </row>
    <row r="34" spans="1:14">
      <c r="A34" s="219">
        <v>2</v>
      </c>
      <c r="B34" s="224" t="s">
        <v>127</v>
      </c>
      <c r="C34" s="216">
        <v>3737</v>
      </c>
      <c r="D34" s="222">
        <v>12490.3</v>
      </c>
      <c r="E34" s="216">
        <v>2651</v>
      </c>
      <c r="F34" s="222">
        <v>2366.86</v>
      </c>
      <c r="G34" s="216">
        <v>191</v>
      </c>
      <c r="H34" s="222">
        <v>4748.66</v>
      </c>
      <c r="I34" s="216">
        <v>11</v>
      </c>
      <c r="J34" s="222">
        <v>6.05</v>
      </c>
      <c r="K34" s="216">
        <v>684</v>
      </c>
      <c r="L34" s="222">
        <v>5000.87</v>
      </c>
      <c r="M34" s="216">
        <v>243940</v>
      </c>
      <c r="N34" s="222">
        <v>1333847.7647597999</v>
      </c>
    </row>
    <row r="35" spans="1:14">
      <c r="A35" s="219">
        <v>3</v>
      </c>
      <c r="B35" s="224" t="s">
        <v>126</v>
      </c>
      <c r="C35" s="216">
        <v>874</v>
      </c>
      <c r="D35" s="222">
        <v>2851</v>
      </c>
      <c r="E35" s="216">
        <v>10</v>
      </c>
      <c r="F35" s="222">
        <v>31</v>
      </c>
      <c r="G35" s="216">
        <v>596</v>
      </c>
      <c r="H35" s="222">
        <v>2050</v>
      </c>
      <c r="I35" s="216">
        <v>0</v>
      </c>
      <c r="J35" s="222">
        <v>0</v>
      </c>
      <c r="K35" s="216">
        <v>260</v>
      </c>
      <c r="L35" s="222">
        <v>742</v>
      </c>
      <c r="M35" s="216">
        <v>28011</v>
      </c>
      <c r="N35" s="222">
        <v>53329</v>
      </c>
    </row>
    <row r="36" spans="1:14">
      <c r="A36" s="219">
        <v>4</v>
      </c>
      <c r="B36" s="224" t="s">
        <v>125</v>
      </c>
      <c r="C36" s="216">
        <v>175</v>
      </c>
      <c r="D36" s="222">
        <v>1599.37</v>
      </c>
      <c r="E36" s="216">
        <v>61</v>
      </c>
      <c r="F36" s="222">
        <v>261</v>
      </c>
      <c r="G36" s="216">
        <v>47</v>
      </c>
      <c r="H36" s="222">
        <v>1028.8800000000001</v>
      </c>
      <c r="I36" s="216">
        <v>11</v>
      </c>
      <c r="J36" s="222">
        <v>10.57</v>
      </c>
      <c r="K36" s="216">
        <v>47</v>
      </c>
      <c r="L36" s="222">
        <v>270.33</v>
      </c>
      <c r="M36" s="216">
        <v>8309</v>
      </c>
      <c r="N36" s="222">
        <v>138502.0159417</v>
      </c>
    </row>
    <row r="37" spans="1:14">
      <c r="A37" s="219">
        <v>5</v>
      </c>
      <c r="B37" s="224" t="s">
        <v>124</v>
      </c>
      <c r="C37" s="216">
        <v>145</v>
      </c>
      <c r="D37" s="222">
        <v>3476.04</v>
      </c>
      <c r="E37" s="216">
        <v>0</v>
      </c>
      <c r="F37" s="222">
        <v>0</v>
      </c>
      <c r="G37" s="216">
        <v>9</v>
      </c>
      <c r="H37" s="222">
        <v>199.29</v>
      </c>
      <c r="I37" s="216">
        <v>54</v>
      </c>
      <c r="J37" s="222">
        <v>141.44</v>
      </c>
      <c r="K37" s="216">
        <v>74</v>
      </c>
      <c r="L37" s="222">
        <v>3056.35</v>
      </c>
      <c r="M37" s="216">
        <v>4691</v>
      </c>
      <c r="N37" s="222">
        <v>45559</v>
      </c>
    </row>
    <row r="38" spans="1:14">
      <c r="A38" s="219">
        <v>6</v>
      </c>
      <c r="B38" s="224" t="s">
        <v>123</v>
      </c>
      <c r="C38" s="216">
        <v>1467</v>
      </c>
      <c r="D38" s="222">
        <v>8618</v>
      </c>
      <c r="E38" s="216">
        <v>619</v>
      </c>
      <c r="F38" s="222">
        <v>3076</v>
      </c>
      <c r="G38" s="216">
        <v>216</v>
      </c>
      <c r="H38" s="222">
        <v>2212</v>
      </c>
      <c r="I38" s="216">
        <v>7</v>
      </c>
      <c r="J38" s="222">
        <v>8</v>
      </c>
      <c r="K38" s="216">
        <v>466</v>
      </c>
      <c r="L38" s="222">
        <v>2413</v>
      </c>
      <c r="M38" s="216">
        <v>112378</v>
      </c>
      <c r="N38" s="222">
        <v>774093.4</v>
      </c>
    </row>
    <row r="39" spans="1:14">
      <c r="A39" s="219">
        <v>7</v>
      </c>
      <c r="B39" s="224" t="s">
        <v>122</v>
      </c>
      <c r="C39" s="216">
        <v>819</v>
      </c>
      <c r="D39" s="222">
        <v>42610</v>
      </c>
      <c r="E39" s="216">
        <v>1</v>
      </c>
      <c r="F39" s="222">
        <v>32</v>
      </c>
      <c r="G39" s="216">
        <v>38</v>
      </c>
      <c r="H39" s="222">
        <v>544</v>
      </c>
      <c r="I39" s="216">
        <v>49</v>
      </c>
      <c r="J39" s="222">
        <v>586</v>
      </c>
      <c r="K39" s="216">
        <v>712</v>
      </c>
      <c r="L39" s="222">
        <v>41299</v>
      </c>
      <c r="M39" s="216">
        <v>3796</v>
      </c>
      <c r="N39" s="222">
        <v>289542</v>
      </c>
    </row>
    <row r="40" spans="1:14">
      <c r="A40" s="219">
        <v>8</v>
      </c>
      <c r="B40" s="224" t="s">
        <v>121</v>
      </c>
      <c r="C40" s="216">
        <v>808</v>
      </c>
      <c r="D40" s="222">
        <v>4906.0010000000002</v>
      </c>
      <c r="E40" s="216">
        <v>363</v>
      </c>
      <c r="F40" s="222">
        <v>1355</v>
      </c>
      <c r="G40" s="216">
        <v>194</v>
      </c>
      <c r="H40" s="222">
        <v>1576</v>
      </c>
      <c r="I40" s="216">
        <v>163</v>
      </c>
      <c r="J40" s="222">
        <v>342</v>
      </c>
      <c r="K40" s="216">
        <v>64</v>
      </c>
      <c r="L40" s="222">
        <v>1077.701</v>
      </c>
      <c r="M40" s="216">
        <v>34479</v>
      </c>
      <c r="N40" s="222">
        <v>265482.37</v>
      </c>
    </row>
    <row r="41" spans="1:14">
      <c r="A41" s="219">
        <v>9</v>
      </c>
      <c r="B41" s="224" t="s">
        <v>120</v>
      </c>
      <c r="C41" s="216">
        <v>396</v>
      </c>
      <c r="D41" s="222">
        <v>3512</v>
      </c>
      <c r="E41" s="216">
        <v>6</v>
      </c>
      <c r="F41" s="222">
        <v>8</v>
      </c>
      <c r="G41" s="216">
        <v>80</v>
      </c>
      <c r="H41" s="222">
        <v>796</v>
      </c>
      <c r="I41" s="216">
        <v>110</v>
      </c>
      <c r="J41" s="222">
        <v>1109</v>
      </c>
      <c r="K41" s="216">
        <v>195</v>
      </c>
      <c r="L41" s="222">
        <v>1578</v>
      </c>
      <c r="M41" s="216">
        <v>14566</v>
      </c>
      <c r="N41" s="222">
        <v>397072.47</v>
      </c>
    </row>
    <row r="42" spans="1:14">
      <c r="A42" s="219">
        <v>10</v>
      </c>
      <c r="B42" s="224" t="s">
        <v>119</v>
      </c>
      <c r="C42" s="216">
        <v>19616</v>
      </c>
      <c r="D42" s="222">
        <v>2787.21</v>
      </c>
      <c r="E42" s="216">
        <v>10140</v>
      </c>
      <c r="F42" s="222">
        <v>1571.73</v>
      </c>
      <c r="G42" s="216">
        <v>6187</v>
      </c>
      <c r="H42" s="222">
        <v>606.65</v>
      </c>
      <c r="I42" s="216">
        <v>1293</v>
      </c>
      <c r="J42" s="222">
        <v>65.8</v>
      </c>
      <c r="K42" s="216">
        <v>1113</v>
      </c>
      <c r="L42" s="222">
        <v>478.07</v>
      </c>
      <c r="M42" s="216">
        <v>174222</v>
      </c>
      <c r="N42" s="222">
        <v>283025.23251490103</v>
      </c>
    </row>
    <row r="43" spans="1:14">
      <c r="A43" s="219">
        <v>11</v>
      </c>
      <c r="B43" s="224" t="s">
        <v>118</v>
      </c>
      <c r="C43" s="216">
        <v>274</v>
      </c>
      <c r="D43" s="222">
        <v>2272</v>
      </c>
      <c r="E43" s="216">
        <v>0</v>
      </c>
      <c r="F43" s="222">
        <v>0</v>
      </c>
      <c r="G43" s="216">
        <v>0</v>
      </c>
      <c r="H43" s="222">
        <v>0</v>
      </c>
      <c r="I43" s="216">
        <v>68</v>
      </c>
      <c r="J43" s="222">
        <v>532</v>
      </c>
      <c r="K43" s="216">
        <v>180</v>
      </c>
      <c r="L43" s="222">
        <v>1389</v>
      </c>
      <c r="M43" s="216">
        <v>154383</v>
      </c>
      <c r="N43" s="222">
        <v>332545</v>
      </c>
    </row>
    <row r="44" spans="1:14">
      <c r="A44" s="219">
        <v>12</v>
      </c>
      <c r="B44" s="224" t="s">
        <v>117</v>
      </c>
      <c r="C44" s="216">
        <v>128</v>
      </c>
      <c r="D44" s="222">
        <v>1973.9</v>
      </c>
      <c r="E44" s="216">
        <v>30</v>
      </c>
      <c r="F44" s="222">
        <v>163.93</v>
      </c>
      <c r="G44" s="216">
        <v>59</v>
      </c>
      <c r="H44" s="222">
        <v>1666.51</v>
      </c>
      <c r="I44" s="216">
        <v>1</v>
      </c>
      <c r="J44" s="222">
        <v>7.0000000000000007E-2</v>
      </c>
      <c r="K44" s="216">
        <v>25</v>
      </c>
      <c r="L44" s="222">
        <v>71.39</v>
      </c>
      <c r="M44" s="216">
        <v>6086</v>
      </c>
      <c r="N44" s="222">
        <v>81572.570000000007</v>
      </c>
    </row>
    <row r="45" spans="1:14">
      <c r="A45" s="219">
        <v>13</v>
      </c>
      <c r="B45" s="224" t="s">
        <v>116</v>
      </c>
      <c r="C45" s="216">
        <v>4904</v>
      </c>
      <c r="D45" s="222">
        <v>5796.31</v>
      </c>
      <c r="E45" s="216">
        <v>1423</v>
      </c>
      <c r="F45" s="222">
        <v>960.98</v>
      </c>
      <c r="G45" s="216">
        <v>1712</v>
      </c>
      <c r="H45" s="222">
        <v>851.85</v>
      </c>
      <c r="I45" s="216">
        <v>0</v>
      </c>
      <c r="J45" s="222">
        <v>0</v>
      </c>
      <c r="K45" s="216">
        <v>1761</v>
      </c>
      <c r="L45" s="222">
        <v>3885.52</v>
      </c>
      <c r="M45" s="216">
        <v>90427</v>
      </c>
      <c r="N45" s="222">
        <v>631719.92642967403</v>
      </c>
    </row>
    <row r="46" spans="1:14">
      <c r="A46" s="219">
        <v>14</v>
      </c>
      <c r="B46" s="224" t="s">
        <v>115</v>
      </c>
      <c r="C46" s="216">
        <v>38799</v>
      </c>
      <c r="D46" s="222">
        <v>43260.61</v>
      </c>
      <c r="E46" s="216">
        <v>4368</v>
      </c>
      <c r="F46" s="222">
        <v>13340.79</v>
      </c>
      <c r="G46" s="216">
        <v>17070</v>
      </c>
      <c r="H46" s="222">
        <v>6276.17</v>
      </c>
      <c r="I46" s="216">
        <v>85</v>
      </c>
      <c r="J46" s="222">
        <v>149.13999999999999</v>
      </c>
      <c r="K46" s="216">
        <v>17227</v>
      </c>
      <c r="L46" s="222">
        <v>23429.7</v>
      </c>
      <c r="M46" s="216">
        <v>2122892</v>
      </c>
      <c r="N46" s="222">
        <v>4300280.1201717397</v>
      </c>
    </row>
    <row r="47" spans="1:14">
      <c r="A47" s="219">
        <v>15</v>
      </c>
      <c r="B47" s="224" t="s">
        <v>114</v>
      </c>
      <c r="C47" s="216">
        <v>8932</v>
      </c>
      <c r="D47" s="222">
        <v>83059</v>
      </c>
      <c r="E47" s="216">
        <v>6300</v>
      </c>
      <c r="F47" s="222">
        <v>5316</v>
      </c>
      <c r="G47" s="216">
        <v>223</v>
      </c>
      <c r="H47" s="222">
        <v>4793</v>
      </c>
      <c r="I47" s="216">
        <v>259</v>
      </c>
      <c r="J47" s="222">
        <v>35</v>
      </c>
      <c r="K47" s="216">
        <v>1953</v>
      </c>
      <c r="L47" s="222">
        <v>72099</v>
      </c>
      <c r="M47" s="216">
        <v>266374</v>
      </c>
      <c r="N47" s="222">
        <v>2979462.4918125998</v>
      </c>
    </row>
    <row r="48" spans="1:14">
      <c r="A48" s="219">
        <v>16</v>
      </c>
      <c r="B48" s="224" t="s">
        <v>28</v>
      </c>
      <c r="C48" s="216">
        <v>166090</v>
      </c>
      <c r="D48" s="222">
        <v>56659.06998</v>
      </c>
      <c r="E48" s="216">
        <v>4496</v>
      </c>
      <c r="F48" s="222">
        <v>7873.5699800000002</v>
      </c>
      <c r="G48" s="216">
        <v>734</v>
      </c>
      <c r="H48" s="222">
        <v>3000.5</v>
      </c>
      <c r="I48" s="216">
        <v>652</v>
      </c>
      <c r="J48" s="222">
        <v>883</v>
      </c>
      <c r="K48" s="216">
        <v>160051</v>
      </c>
      <c r="L48" s="222">
        <v>44199</v>
      </c>
      <c r="M48" s="216">
        <v>616236</v>
      </c>
      <c r="N48" s="222">
        <v>3008586.3377266</v>
      </c>
    </row>
    <row r="49" spans="1:14">
      <c r="A49" s="219">
        <v>17</v>
      </c>
      <c r="B49" s="224" t="s">
        <v>113</v>
      </c>
      <c r="C49" s="216">
        <v>3987</v>
      </c>
      <c r="D49" s="222">
        <v>3403</v>
      </c>
      <c r="E49" s="216">
        <v>3391</v>
      </c>
      <c r="F49" s="222">
        <v>1399</v>
      </c>
      <c r="G49" s="216">
        <v>330</v>
      </c>
      <c r="H49" s="222">
        <v>1151</v>
      </c>
      <c r="I49" s="222">
        <v>101</v>
      </c>
      <c r="J49" s="222">
        <v>83</v>
      </c>
      <c r="K49" s="216">
        <v>159</v>
      </c>
      <c r="L49" s="222">
        <v>729</v>
      </c>
      <c r="M49" s="216">
        <v>110003</v>
      </c>
      <c r="N49" s="222">
        <v>1232510.18</v>
      </c>
    </row>
    <row r="50" spans="1:14">
      <c r="A50" s="219"/>
      <c r="B50" s="218" t="s">
        <v>302</v>
      </c>
      <c r="C50" s="215">
        <f t="shared" ref="C50:N50" si="2">SUM(C33:C49)</f>
        <v>266116</v>
      </c>
      <c r="D50" s="217">
        <f t="shared" si="2"/>
        <v>330563.81097999995</v>
      </c>
      <c r="E50" s="215">
        <f t="shared" si="2"/>
        <v>41674</v>
      </c>
      <c r="F50" s="217">
        <f t="shared" si="2"/>
        <v>50465.859980000001</v>
      </c>
      <c r="G50" s="215">
        <f t="shared" si="2"/>
        <v>31725</v>
      </c>
      <c r="H50" s="217">
        <f t="shared" si="2"/>
        <v>42447.51</v>
      </c>
      <c r="I50" s="215">
        <f t="shared" si="2"/>
        <v>3010</v>
      </c>
      <c r="J50" s="217">
        <f t="shared" si="2"/>
        <v>4945.07</v>
      </c>
      <c r="K50" s="215">
        <f t="shared" si="2"/>
        <v>187357</v>
      </c>
      <c r="L50" s="217">
        <f t="shared" si="2"/>
        <v>226708.93100000001</v>
      </c>
      <c r="M50" s="215">
        <f t="shared" si="2"/>
        <v>4319363</v>
      </c>
      <c r="N50" s="217">
        <f t="shared" si="2"/>
        <v>18167295.571211513</v>
      </c>
    </row>
    <row r="51" spans="1:14">
      <c r="A51" s="221" t="s">
        <v>62</v>
      </c>
      <c r="B51" s="218" t="s">
        <v>61</v>
      </c>
      <c r="C51" s="216"/>
      <c r="D51" s="222"/>
      <c r="E51" s="216"/>
      <c r="F51" s="222"/>
      <c r="G51" s="216"/>
      <c r="H51" s="222"/>
      <c r="I51" s="216"/>
      <c r="J51" s="222"/>
      <c r="K51" s="216"/>
      <c r="L51" s="222"/>
      <c r="M51" s="216"/>
      <c r="N51" s="222"/>
    </row>
    <row r="52" spans="1:14" ht="15.75">
      <c r="A52" s="219"/>
      <c r="B52" s="225"/>
      <c r="C52" s="216"/>
      <c r="D52" s="222"/>
      <c r="E52" s="216"/>
      <c r="F52" s="222"/>
      <c r="G52" s="216"/>
      <c r="H52" s="222"/>
      <c r="I52" s="216"/>
      <c r="J52" s="222"/>
      <c r="K52" s="216"/>
      <c r="L52" s="222"/>
      <c r="M52" s="216"/>
      <c r="N52" s="222"/>
    </row>
    <row r="53" spans="1:14">
      <c r="A53" s="219">
        <v>1</v>
      </c>
      <c r="B53" s="224" t="s">
        <v>112</v>
      </c>
      <c r="C53" s="216">
        <v>24107</v>
      </c>
      <c r="D53" s="222">
        <v>33792</v>
      </c>
      <c r="E53" s="216">
        <v>16595</v>
      </c>
      <c r="F53" s="222">
        <v>22467</v>
      </c>
      <c r="G53" s="216">
        <v>5150</v>
      </c>
      <c r="H53" s="222">
        <v>5610</v>
      </c>
      <c r="I53" s="216">
        <v>670</v>
      </c>
      <c r="J53" s="222">
        <v>196</v>
      </c>
      <c r="K53" s="216">
        <v>461</v>
      </c>
      <c r="L53" s="222">
        <v>341</v>
      </c>
      <c r="M53" s="216">
        <v>478278</v>
      </c>
      <c r="N53" s="222">
        <v>610025</v>
      </c>
    </row>
    <row r="54" spans="1:14">
      <c r="A54" s="219">
        <v>2</v>
      </c>
      <c r="B54" s="224" t="s">
        <v>111</v>
      </c>
      <c r="C54" s="216">
        <v>54127</v>
      </c>
      <c r="D54" s="222">
        <v>50073</v>
      </c>
      <c r="E54" s="216">
        <v>16185</v>
      </c>
      <c r="F54" s="222">
        <v>21536</v>
      </c>
      <c r="G54" s="216">
        <v>27552</v>
      </c>
      <c r="H54" s="222">
        <v>16849</v>
      </c>
      <c r="I54" s="216">
        <v>3657</v>
      </c>
      <c r="J54" s="222">
        <v>4846</v>
      </c>
      <c r="K54" s="216">
        <v>5268</v>
      </c>
      <c r="L54" s="222">
        <v>3396</v>
      </c>
      <c r="M54" s="216">
        <v>1077412</v>
      </c>
      <c r="N54" s="222">
        <v>1406201</v>
      </c>
    </row>
    <row r="55" spans="1:14">
      <c r="A55" s="219">
        <v>3</v>
      </c>
      <c r="B55" s="224" t="s">
        <v>110</v>
      </c>
      <c r="C55" s="216">
        <v>81449</v>
      </c>
      <c r="D55" s="222">
        <v>80763</v>
      </c>
      <c r="E55" s="216">
        <v>23368</v>
      </c>
      <c r="F55" s="222">
        <v>26025</v>
      </c>
      <c r="G55" s="216">
        <v>21543</v>
      </c>
      <c r="H55" s="222">
        <v>24751</v>
      </c>
      <c r="I55" s="216">
        <v>27501</v>
      </c>
      <c r="J55" s="222">
        <v>14480</v>
      </c>
      <c r="K55" s="216">
        <v>4916</v>
      </c>
      <c r="L55" s="222">
        <v>7138</v>
      </c>
      <c r="M55" s="216">
        <v>728255</v>
      </c>
      <c r="N55" s="222">
        <v>1048754.6200000001</v>
      </c>
    </row>
    <row r="56" spans="1:14">
      <c r="A56" s="221"/>
      <c r="B56" s="218" t="s">
        <v>60</v>
      </c>
      <c r="C56" s="215">
        <f t="shared" ref="C56:N56" si="3">SUM(C53:C55)</f>
        <v>159683</v>
      </c>
      <c r="D56" s="217">
        <f t="shared" si="3"/>
        <v>164628</v>
      </c>
      <c r="E56" s="215">
        <f t="shared" si="3"/>
        <v>56148</v>
      </c>
      <c r="F56" s="217">
        <f t="shared" si="3"/>
        <v>70028</v>
      </c>
      <c r="G56" s="215">
        <f t="shared" si="3"/>
        <v>54245</v>
      </c>
      <c r="H56" s="217">
        <f t="shared" si="3"/>
        <v>47210</v>
      </c>
      <c r="I56" s="215">
        <f t="shared" si="3"/>
        <v>31828</v>
      </c>
      <c r="J56" s="217">
        <f t="shared" si="3"/>
        <v>19522</v>
      </c>
      <c r="K56" s="215">
        <f t="shared" si="3"/>
        <v>10645</v>
      </c>
      <c r="L56" s="217">
        <f t="shared" si="3"/>
        <v>10875</v>
      </c>
      <c r="M56" s="215">
        <f t="shared" si="3"/>
        <v>2283945</v>
      </c>
      <c r="N56" s="217">
        <f t="shared" si="3"/>
        <v>3064980.62</v>
      </c>
    </row>
    <row r="57" spans="1:14">
      <c r="A57" s="475" t="s">
        <v>301</v>
      </c>
      <c r="B57" s="476"/>
      <c r="C57" s="215">
        <f t="shared" ref="C57:N57" si="4">SUM(C13+C31+C50+C56)</f>
        <v>1585264</v>
      </c>
      <c r="D57" s="217">
        <f t="shared" si="4"/>
        <v>3330313.7009800002</v>
      </c>
      <c r="E57" s="215">
        <f t="shared" si="4"/>
        <v>676328</v>
      </c>
      <c r="F57" s="217">
        <f t="shared" si="4"/>
        <v>970411.18997999991</v>
      </c>
      <c r="G57" s="215">
        <f t="shared" si="4"/>
        <v>261359</v>
      </c>
      <c r="H57" s="217">
        <f t="shared" si="4"/>
        <v>629466.59</v>
      </c>
      <c r="I57" s="215">
        <f t="shared" si="4"/>
        <v>65959</v>
      </c>
      <c r="J57" s="217">
        <f t="shared" si="4"/>
        <v>153850.79</v>
      </c>
      <c r="K57" s="215">
        <f t="shared" si="4"/>
        <v>516135</v>
      </c>
      <c r="L57" s="217">
        <f t="shared" si="4"/>
        <v>1398181.0910000002</v>
      </c>
      <c r="M57" s="215">
        <f t="shared" si="4"/>
        <v>12972855</v>
      </c>
      <c r="N57" s="217">
        <f t="shared" si="4"/>
        <v>58351842.813995875</v>
      </c>
    </row>
    <row r="58" spans="1:14">
      <c r="A58" s="221" t="s">
        <v>57</v>
      </c>
      <c r="B58" s="218" t="s">
        <v>300</v>
      </c>
      <c r="C58" s="216"/>
      <c r="D58" s="222"/>
      <c r="E58" s="216"/>
      <c r="F58" s="222"/>
      <c r="G58" s="216"/>
      <c r="H58" s="222"/>
      <c r="I58" s="216"/>
      <c r="J58" s="222"/>
      <c r="K58" s="216"/>
      <c r="L58" s="222"/>
      <c r="M58" s="216"/>
      <c r="N58" s="222"/>
    </row>
    <row r="59" spans="1:14">
      <c r="A59" s="219">
        <v>1</v>
      </c>
      <c r="B59" s="224" t="s">
        <v>108</v>
      </c>
      <c r="C59" s="216">
        <v>312190</v>
      </c>
      <c r="D59" s="222">
        <v>188497.86</v>
      </c>
      <c r="E59" s="216">
        <v>312190</v>
      </c>
      <c r="F59" s="222">
        <v>188497.86</v>
      </c>
      <c r="G59" s="216">
        <v>0</v>
      </c>
      <c r="H59" s="222">
        <v>0</v>
      </c>
      <c r="I59" s="216">
        <v>0</v>
      </c>
      <c r="J59" s="222">
        <v>0</v>
      </c>
      <c r="K59" s="216">
        <v>0</v>
      </c>
      <c r="L59" s="222">
        <v>0</v>
      </c>
      <c r="M59" s="216">
        <v>312190</v>
      </c>
      <c r="N59" s="222">
        <v>188497.86</v>
      </c>
    </row>
    <row r="60" spans="1:14">
      <c r="A60" s="219">
        <v>2</v>
      </c>
      <c r="B60" s="224" t="s">
        <v>107</v>
      </c>
      <c r="C60" s="216">
        <v>36700</v>
      </c>
      <c r="D60" s="222">
        <v>88707</v>
      </c>
      <c r="E60" s="216">
        <v>379</v>
      </c>
      <c r="F60" s="222">
        <v>2118</v>
      </c>
      <c r="G60" s="216">
        <v>0</v>
      </c>
      <c r="H60" s="222">
        <v>0</v>
      </c>
      <c r="I60" s="216">
        <v>5922</v>
      </c>
      <c r="J60" s="222">
        <v>2146</v>
      </c>
      <c r="K60" s="216">
        <v>28251</v>
      </c>
      <c r="L60" s="222">
        <v>77445</v>
      </c>
      <c r="M60" s="216">
        <v>2446128</v>
      </c>
      <c r="N60" s="222">
        <v>2844556.47</v>
      </c>
    </row>
    <row r="61" spans="1:14">
      <c r="A61" s="219">
        <v>3</v>
      </c>
      <c r="B61" s="224" t="s">
        <v>106</v>
      </c>
      <c r="C61" s="216">
        <v>0</v>
      </c>
      <c r="D61" s="222">
        <v>0</v>
      </c>
      <c r="E61" s="216">
        <v>0</v>
      </c>
      <c r="F61" s="222">
        <v>0</v>
      </c>
      <c r="G61" s="216">
        <v>0</v>
      </c>
      <c r="H61" s="222">
        <v>0</v>
      </c>
      <c r="I61" s="216">
        <v>0</v>
      </c>
      <c r="J61" s="222">
        <v>0</v>
      </c>
      <c r="K61" s="216">
        <v>0</v>
      </c>
      <c r="L61" s="222">
        <v>0</v>
      </c>
      <c r="M61" s="216">
        <v>0</v>
      </c>
      <c r="N61" s="222">
        <v>17058</v>
      </c>
    </row>
    <row r="62" spans="1:14" ht="15.75">
      <c r="A62" s="221"/>
      <c r="B62" s="223" t="s">
        <v>55</v>
      </c>
      <c r="C62" s="215">
        <f t="shared" ref="C62:N62" si="5">SUM(C59:C61)</f>
        <v>348890</v>
      </c>
      <c r="D62" s="217">
        <f t="shared" si="5"/>
        <v>277204.86</v>
      </c>
      <c r="E62" s="215">
        <f t="shared" si="5"/>
        <v>312569</v>
      </c>
      <c r="F62" s="217">
        <f t="shared" si="5"/>
        <v>190615.86</v>
      </c>
      <c r="G62" s="215">
        <f t="shared" si="5"/>
        <v>0</v>
      </c>
      <c r="H62" s="217">
        <f t="shared" si="5"/>
        <v>0</v>
      </c>
      <c r="I62" s="215">
        <f t="shared" si="5"/>
        <v>5922</v>
      </c>
      <c r="J62" s="217">
        <f t="shared" si="5"/>
        <v>2146</v>
      </c>
      <c r="K62" s="215">
        <f t="shared" si="5"/>
        <v>28251</v>
      </c>
      <c r="L62" s="217">
        <f t="shared" si="5"/>
        <v>77445</v>
      </c>
      <c r="M62" s="215">
        <f t="shared" si="5"/>
        <v>2758318</v>
      </c>
      <c r="N62" s="217">
        <f t="shared" si="5"/>
        <v>3050112.33</v>
      </c>
    </row>
    <row r="63" spans="1:14">
      <c r="A63" s="221"/>
      <c r="B63" s="218" t="s">
        <v>299</v>
      </c>
      <c r="C63" s="216"/>
      <c r="D63" s="222"/>
      <c r="E63" s="216"/>
      <c r="F63" s="222"/>
      <c r="G63" s="216"/>
      <c r="H63" s="222"/>
      <c r="I63" s="216"/>
      <c r="J63" s="222"/>
      <c r="K63" s="216"/>
      <c r="L63" s="222"/>
      <c r="M63" s="216"/>
      <c r="N63" s="222"/>
    </row>
    <row r="64" spans="1:14" ht="15.75">
      <c r="A64" s="221" t="s">
        <v>54</v>
      </c>
      <c r="B64" s="220" t="s">
        <v>105</v>
      </c>
      <c r="C64" s="215">
        <v>775</v>
      </c>
      <c r="D64" s="217">
        <v>26665.73</v>
      </c>
      <c r="E64" s="215">
        <v>0</v>
      </c>
      <c r="F64" s="217">
        <v>0</v>
      </c>
      <c r="G64" s="215">
        <v>718</v>
      </c>
      <c r="H64" s="217">
        <v>20862.48</v>
      </c>
      <c r="I64" s="215">
        <v>41</v>
      </c>
      <c r="J64" s="217">
        <v>2677.24</v>
      </c>
      <c r="K64" s="215">
        <v>16</v>
      </c>
      <c r="L64" s="217">
        <v>3126.01</v>
      </c>
      <c r="M64" s="215">
        <v>5181</v>
      </c>
      <c r="N64" s="217">
        <v>182386.08</v>
      </c>
    </row>
    <row r="65" spans="1:14">
      <c r="A65" s="219"/>
      <c r="B65" s="218" t="s">
        <v>95</v>
      </c>
      <c r="C65" s="215">
        <f t="shared" ref="C65:N65" si="6">SUM(C57+C62+C64)</f>
        <v>1934929</v>
      </c>
      <c r="D65" s="217">
        <f t="shared" si="6"/>
        <v>3634184.29098</v>
      </c>
      <c r="E65" s="215">
        <f t="shared" si="6"/>
        <v>988897</v>
      </c>
      <c r="F65" s="217">
        <f t="shared" si="6"/>
        <v>1161027.0499799999</v>
      </c>
      <c r="G65" s="215">
        <f t="shared" si="6"/>
        <v>262077</v>
      </c>
      <c r="H65" s="217">
        <f t="shared" si="6"/>
        <v>650329.06999999995</v>
      </c>
      <c r="I65" s="215">
        <f t="shared" si="6"/>
        <v>71922</v>
      </c>
      <c r="J65" s="217">
        <f t="shared" si="6"/>
        <v>158674.03</v>
      </c>
      <c r="K65" s="215">
        <f t="shared" si="6"/>
        <v>544402</v>
      </c>
      <c r="L65" s="217">
        <f t="shared" si="6"/>
        <v>1478752.1010000003</v>
      </c>
      <c r="M65" s="215">
        <f t="shared" si="6"/>
        <v>15736354</v>
      </c>
      <c r="N65" s="217">
        <f t="shared" si="6"/>
        <v>61584341.223995872</v>
      </c>
    </row>
    <row r="66" spans="1:14" ht="15" customHeight="1">
      <c r="A66" s="216"/>
      <c r="B66" s="215" t="s">
        <v>298</v>
      </c>
      <c r="C66" s="488">
        <v>5.9</v>
      </c>
      <c r="D66" s="489"/>
      <c r="E66" s="488">
        <v>8.86</v>
      </c>
      <c r="F66" s="489"/>
      <c r="G66" s="488">
        <v>7.83</v>
      </c>
      <c r="H66" s="489"/>
      <c r="I66" s="488">
        <v>3.34</v>
      </c>
      <c r="J66" s="489"/>
      <c r="K66" s="214"/>
      <c r="L66" s="214"/>
      <c r="M66" s="214"/>
      <c r="N66" s="214"/>
    </row>
  </sheetData>
  <mergeCells count="17">
    <mergeCell ref="C66:D66"/>
    <mergeCell ref="E66:F66"/>
    <mergeCell ref="G66:H66"/>
    <mergeCell ref="I66:J66"/>
    <mergeCell ref="K5:L5"/>
    <mergeCell ref="I5:J5"/>
    <mergeCell ref="A57:B5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M5:N5"/>
  </mergeCells>
  <pageMargins left="0.7" right="0.6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2"/>
  <sheetViews>
    <sheetView view="pageBreakPreview" zoomScale="60" workbookViewId="0">
      <pane xSplit="2" ySplit="5" topLeftCell="I18" activePane="bottomRight" state="frozen"/>
      <selection pane="topRight" activeCell="C1" sqref="C1"/>
      <selection pane="bottomLeft" activeCell="A6" sqref="A6"/>
      <selection pane="bottomRight" activeCell="N37" sqref="N37:X37"/>
    </sheetView>
  </sheetViews>
  <sheetFormatPr defaultRowHeight="15.75"/>
  <cols>
    <col min="1" max="1" width="6.5703125" style="8" customWidth="1"/>
    <col min="2" max="2" width="37" style="8" customWidth="1"/>
    <col min="3" max="3" width="3.7109375" style="6" customWidth="1"/>
    <col min="4" max="4" width="10" style="6" customWidth="1"/>
    <col min="5" max="5" width="8" style="6" customWidth="1"/>
    <col min="6" max="6" width="8.28515625" style="6" customWidth="1"/>
    <col min="7" max="7" width="9.7109375" style="6" customWidth="1"/>
    <col min="8" max="8" width="14" style="6" customWidth="1"/>
    <col min="9" max="9" width="13.140625" style="7" customWidth="1"/>
    <col min="10" max="10" width="15.42578125" style="7" customWidth="1"/>
    <col min="11" max="11" width="16" style="7" customWidth="1"/>
    <col min="12" max="12" width="15.42578125" style="7" bestFit="1" customWidth="1"/>
    <col min="13" max="13" width="16.85546875" style="6" customWidth="1"/>
    <col min="14" max="14" width="8.42578125" style="6" customWidth="1"/>
    <col min="15" max="15" width="35.5703125" style="6" customWidth="1"/>
    <col min="16" max="16" width="15.5703125" style="6" customWidth="1"/>
    <col min="17" max="18" width="13.85546875" style="6" customWidth="1"/>
    <col min="19" max="19" width="15.42578125" style="6" customWidth="1"/>
    <col min="20" max="20" width="14.7109375" style="6" customWidth="1"/>
    <col min="21" max="21" width="15" style="6" customWidth="1"/>
    <col min="22" max="22" width="15.7109375" style="6" customWidth="1"/>
    <col min="23" max="23" width="12" style="6" customWidth="1"/>
    <col min="24" max="24" width="11.7109375" style="6" customWidth="1"/>
    <col min="25" max="25" width="11.140625" style="6" customWidth="1"/>
    <col min="26" max="26" width="11.42578125" style="6" customWidth="1"/>
    <col min="27" max="16384" width="9.140625" style="6"/>
  </cols>
  <sheetData>
    <row r="1" spans="1:25">
      <c r="A1" s="330" t="s">
        <v>87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 t="s">
        <v>87</v>
      </c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</row>
    <row r="2" spans="1:25">
      <c r="A2" s="330" t="s">
        <v>86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 t="s">
        <v>86</v>
      </c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32.25" customHeight="1">
      <c r="A3" s="334" t="s">
        <v>85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5" t="s">
        <v>84</v>
      </c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</row>
    <row r="4" spans="1:25">
      <c r="A4" s="11" t="s">
        <v>81</v>
      </c>
      <c r="B4" s="331" t="s">
        <v>80</v>
      </c>
      <c r="C4" s="20"/>
      <c r="D4" s="332" t="s">
        <v>94</v>
      </c>
      <c r="E4" s="332"/>
      <c r="F4" s="332"/>
      <c r="G4" s="332"/>
      <c r="H4" s="332"/>
      <c r="I4" s="333" t="s">
        <v>82</v>
      </c>
      <c r="J4" s="333"/>
      <c r="K4" s="333"/>
      <c r="L4" s="333"/>
      <c r="M4" s="333"/>
      <c r="N4" s="11" t="s">
        <v>81</v>
      </c>
      <c r="O4" s="331" t="s">
        <v>80</v>
      </c>
      <c r="P4" s="332" t="s">
        <v>79</v>
      </c>
      <c r="Q4" s="332"/>
      <c r="R4" s="332"/>
      <c r="S4" s="332"/>
      <c r="T4" s="332"/>
      <c r="U4" s="332" t="s">
        <v>78</v>
      </c>
      <c r="V4" s="332"/>
      <c r="W4" s="332"/>
      <c r="X4" s="332"/>
      <c r="Y4" s="332"/>
    </row>
    <row r="5" spans="1:25">
      <c r="A5" s="11" t="s">
        <v>73</v>
      </c>
      <c r="B5" s="331"/>
      <c r="C5" s="20"/>
      <c r="D5" s="12" t="s">
        <v>77</v>
      </c>
      <c r="E5" s="12" t="s">
        <v>76</v>
      </c>
      <c r="F5" s="12" t="s">
        <v>75</v>
      </c>
      <c r="G5" s="24" t="s">
        <v>65</v>
      </c>
      <c r="H5" s="23" t="s">
        <v>74</v>
      </c>
      <c r="I5" s="336" t="s">
        <v>72</v>
      </c>
      <c r="J5" s="337"/>
      <c r="K5" s="337"/>
      <c r="L5" s="337"/>
      <c r="M5" s="338"/>
      <c r="N5" s="34" t="s">
        <v>73</v>
      </c>
      <c r="O5" s="331"/>
      <c r="P5" s="339" t="s">
        <v>72</v>
      </c>
      <c r="Q5" s="340"/>
      <c r="R5" s="340"/>
      <c r="S5" s="340"/>
      <c r="T5" s="340"/>
      <c r="U5" s="339" t="s">
        <v>71</v>
      </c>
      <c r="V5" s="340"/>
      <c r="W5" s="340"/>
      <c r="X5" s="340"/>
      <c r="Y5" s="340"/>
    </row>
    <row r="6" spans="1:25">
      <c r="A6" s="11" t="s">
        <v>93</v>
      </c>
      <c r="B6" s="11" t="s">
        <v>92</v>
      </c>
      <c r="C6" s="12"/>
      <c r="D6" s="33"/>
      <c r="E6" s="33"/>
      <c r="F6" s="33"/>
      <c r="G6" s="33"/>
      <c r="H6" s="32"/>
      <c r="I6" s="22" t="s">
        <v>68</v>
      </c>
      <c r="J6" s="13" t="s">
        <v>67</v>
      </c>
      <c r="K6" s="22" t="s">
        <v>66</v>
      </c>
      <c r="L6" s="22" t="s">
        <v>65</v>
      </c>
      <c r="M6" s="18" t="s">
        <v>64</v>
      </c>
      <c r="N6" s="11" t="s">
        <v>93</v>
      </c>
      <c r="O6" s="11" t="s">
        <v>92</v>
      </c>
      <c r="P6" s="18" t="s">
        <v>68</v>
      </c>
      <c r="Q6" s="12" t="s">
        <v>67</v>
      </c>
      <c r="R6" s="18" t="s">
        <v>66</v>
      </c>
      <c r="S6" s="18" t="s">
        <v>65</v>
      </c>
      <c r="T6" s="18" t="s">
        <v>64</v>
      </c>
      <c r="U6" s="18" t="s">
        <v>68</v>
      </c>
      <c r="V6" s="12" t="s">
        <v>67</v>
      </c>
      <c r="W6" s="18" t="s">
        <v>66</v>
      </c>
      <c r="X6" s="18" t="s">
        <v>65</v>
      </c>
      <c r="Y6" s="18" t="s">
        <v>64</v>
      </c>
    </row>
    <row r="7" spans="1:25">
      <c r="A7" s="18">
        <v>1</v>
      </c>
      <c r="B7" s="11" t="str">
        <f>'[2]For-data-entry'!B5</f>
        <v>Canara Bank</v>
      </c>
      <c r="C7" s="12"/>
      <c r="D7" s="12">
        <f>'[2]For-data-entry'!C5</f>
        <v>440</v>
      </c>
      <c r="E7" s="12">
        <f>'[2]For-data-entry'!D5</f>
        <v>207</v>
      </c>
      <c r="F7" s="12">
        <f>'[2]For-data-entry'!E5</f>
        <v>176</v>
      </c>
      <c r="G7" s="12">
        <f>'[2]For-data-entry'!F5</f>
        <v>163</v>
      </c>
      <c r="H7" s="12">
        <f>'[2]For-data-entry'!G5</f>
        <v>986</v>
      </c>
      <c r="I7" s="9">
        <f>'[2]For-data-entry'!H5</f>
        <v>945984</v>
      </c>
      <c r="J7" s="9">
        <f>'[2]For-data-entry'!I5</f>
        <v>1052700</v>
      </c>
      <c r="K7" s="9">
        <f>'[2]For-data-entry'!J5</f>
        <v>1887191</v>
      </c>
      <c r="L7" s="9">
        <f>'[2]For-data-entry'!K5</f>
        <v>6345437</v>
      </c>
      <c r="M7" s="9">
        <f>'[2]For-data-entry'!L5</f>
        <v>10231312</v>
      </c>
      <c r="N7" s="18">
        <v>1</v>
      </c>
      <c r="O7" s="11" t="str">
        <f>B7</f>
        <v>Canara Bank</v>
      </c>
      <c r="P7" s="13">
        <f>'[2]For-data-entry'!M5</f>
        <v>1014156</v>
      </c>
      <c r="Q7" s="13">
        <f>'[2]For-data-entry'!N5</f>
        <v>1097790</v>
      </c>
      <c r="R7" s="13">
        <f>'[2]For-data-entry'!O5</f>
        <v>1143326</v>
      </c>
      <c r="S7" s="13">
        <f>'[2]For-data-entry'!P5</f>
        <v>3818407</v>
      </c>
      <c r="T7" s="13">
        <f>'[2]For-data-entry'!Q5</f>
        <v>7073679</v>
      </c>
      <c r="U7" s="13">
        <f>'[2]For-data-entry'!R5</f>
        <v>107.20646437994723</v>
      </c>
      <c r="V7" s="13">
        <f>'[2]For-data-entry'!S5</f>
        <v>104.28327158734683</v>
      </c>
      <c r="W7" s="13">
        <f>'[2]For-data-entry'!T5</f>
        <v>60.583480951318656</v>
      </c>
      <c r="X7" s="13">
        <f>'[2]For-data-entry'!U5</f>
        <v>60.175634869592123</v>
      </c>
      <c r="Y7" s="13">
        <f>'[2]For-data-entry'!V5</f>
        <v>69.137555379016874</v>
      </c>
    </row>
    <row r="8" spans="1:25">
      <c r="A8" s="18">
        <v>2</v>
      </c>
      <c r="B8" s="11" t="str">
        <f>'[2]For-data-entry'!B6</f>
        <v>Corporation Bank</v>
      </c>
      <c r="C8" s="12"/>
      <c r="D8" s="12">
        <f>'[2]For-data-entry'!C6</f>
        <v>193</v>
      </c>
      <c r="E8" s="12">
        <f>'[2]For-data-entry'!D6</f>
        <v>144</v>
      </c>
      <c r="F8" s="12">
        <f>'[2]For-data-entry'!E6</f>
        <v>97</v>
      </c>
      <c r="G8" s="12">
        <f>'[2]For-data-entry'!F6</f>
        <v>85</v>
      </c>
      <c r="H8" s="12">
        <f>'[2]For-data-entry'!G6</f>
        <v>519</v>
      </c>
      <c r="I8" s="9">
        <f>'[2]For-data-entry'!H6</f>
        <v>403977.62</v>
      </c>
      <c r="J8" s="9">
        <f>'[2]For-data-entry'!I6</f>
        <v>735811.68</v>
      </c>
      <c r="K8" s="9">
        <f>'[2]For-data-entry'!J6</f>
        <v>1021393.06</v>
      </c>
      <c r="L8" s="9">
        <f>'[2]For-data-entry'!K6</f>
        <v>2249247</v>
      </c>
      <c r="M8" s="9">
        <f>'[2]For-data-entry'!L6</f>
        <v>4410429.3600000003</v>
      </c>
      <c r="N8" s="18">
        <v>2</v>
      </c>
      <c r="O8" s="11" t="str">
        <f>B8</f>
        <v>Corporation Bank</v>
      </c>
      <c r="P8" s="13">
        <f>'[2]For-data-entry'!M6</f>
        <v>344151.64</v>
      </c>
      <c r="Q8" s="13">
        <f>'[2]For-data-entry'!N6</f>
        <v>569698.87</v>
      </c>
      <c r="R8" s="13">
        <f>'[2]For-data-entry'!O6</f>
        <v>630231.17000000004</v>
      </c>
      <c r="S8" s="13">
        <f>'[2]For-data-entry'!P6</f>
        <v>1107725</v>
      </c>
      <c r="T8" s="13">
        <f>'[2]For-data-entry'!Q6</f>
        <v>2651806.6800000002</v>
      </c>
      <c r="U8" s="13">
        <f>'[2]For-data-entry'!R6</f>
        <v>85.190768736149309</v>
      </c>
      <c r="V8" s="13">
        <f>'[2]For-data-entry'!S6</f>
        <v>77.424548357264456</v>
      </c>
      <c r="W8" s="13">
        <f>'[2]For-data-entry'!T6</f>
        <v>61.703098902982553</v>
      </c>
      <c r="X8" s="13">
        <f>'[2]For-data-entry'!U6</f>
        <v>49.248704121868343</v>
      </c>
      <c r="Y8" s="13">
        <f>'[2]For-data-entry'!V6</f>
        <v>60.125816866047707</v>
      </c>
    </row>
    <row r="9" spans="1:25">
      <c r="A9" s="18">
        <v>3</v>
      </c>
      <c r="B9" s="11" t="str">
        <f>'[2]For-data-entry'!B7</f>
        <v>Syndicate Bank</v>
      </c>
      <c r="C9" s="12"/>
      <c r="D9" s="12">
        <f>'[2]For-data-entry'!C7</f>
        <v>338</v>
      </c>
      <c r="E9" s="12">
        <f>'[2]For-data-entry'!D7</f>
        <v>226</v>
      </c>
      <c r="F9" s="12">
        <f>'[2]For-data-entry'!E7</f>
        <v>156</v>
      </c>
      <c r="G9" s="12">
        <f>'[2]For-data-entry'!F7</f>
        <v>109</v>
      </c>
      <c r="H9" s="12">
        <f>'[2]For-data-entry'!G7</f>
        <v>829</v>
      </c>
      <c r="I9" s="9">
        <f>'[2]For-data-entry'!H7</f>
        <v>763519</v>
      </c>
      <c r="J9" s="9">
        <f>'[2]For-data-entry'!I7</f>
        <v>878961</v>
      </c>
      <c r="K9" s="9">
        <f>'[2]For-data-entry'!J7</f>
        <v>1282837</v>
      </c>
      <c r="L9" s="9">
        <f>'[2]For-data-entry'!K7</f>
        <v>1947228</v>
      </c>
      <c r="M9" s="9">
        <f>'[2]For-data-entry'!L7</f>
        <v>4872545</v>
      </c>
      <c r="N9" s="18">
        <v>3</v>
      </c>
      <c r="O9" s="11" t="str">
        <f>B9</f>
        <v>Syndicate Bank</v>
      </c>
      <c r="P9" s="13">
        <f>'[2]For-data-entry'!M7</f>
        <v>738163.92</v>
      </c>
      <c r="Q9" s="13">
        <f>'[2]For-data-entry'!N7</f>
        <v>817211.06</v>
      </c>
      <c r="R9" s="13">
        <f>'[2]For-data-entry'!O7</f>
        <v>838770.78</v>
      </c>
      <c r="S9" s="13">
        <f>'[2]For-data-entry'!P7</f>
        <v>1138317.21</v>
      </c>
      <c r="T9" s="13">
        <f>'[2]For-data-entry'!Q7</f>
        <v>3532462.9699999997</v>
      </c>
      <c r="U9" s="13">
        <f>'[2]For-data-entry'!R7</f>
        <v>96.679181526589389</v>
      </c>
      <c r="V9" s="13">
        <f>'[2]For-data-entry'!S7</f>
        <v>92.974666680319146</v>
      </c>
      <c r="W9" s="13">
        <f>'[2]For-data-entry'!T7</f>
        <v>65.384049571379691</v>
      </c>
      <c r="X9" s="13">
        <f>'[2]For-data-entry'!U7</f>
        <v>58.458342320467857</v>
      </c>
      <c r="Y9" s="13">
        <f>'[2]For-data-entry'!V7</f>
        <v>72.497287762350055</v>
      </c>
    </row>
    <row r="10" spans="1:25">
      <c r="A10" s="18">
        <v>4</v>
      </c>
      <c r="B10" s="11" t="str">
        <f>'[2]For-data-entry'!B8</f>
        <v>State Bank of India</v>
      </c>
      <c r="C10" s="12"/>
      <c r="D10" s="12">
        <f>'[2]For-data-entry'!C8</f>
        <v>488</v>
      </c>
      <c r="E10" s="12">
        <f>'[2]For-data-entry'!D8</f>
        <v>384</v>
      </c>
      <c r="F10" s="12">
        <f>'[2]For-data-entry'!E8</f>
        <v>333</v>
      </c>
      <c r="G10" s="12">
        <f>'[2]For-data-entry'!F8</f>
        <v>360</v>
      </c>
      <c r="H10" s="12">
        <f>'[2]For-data-entry'!G8</f>
        <v>1565</v>
      </c>
      <c r="I10" s="9">
        <f>'[2]For-data-entry'!H8</f>
        <v>1119760.6399999999</v>
      </c>
      <c r="J10" s="9">
        <f>'[2]For-data-entry'!I8</f>
        <v>2835112.42</v>
      </c>
      <c r="K10" s="9">
        <f>'[2]For-data-entry'!J8</f>
        <v>4156448.52</v>
      </c>
      <c r="L10" s="9">
        <f>'[2]For-data-entry'!K8</f>
        <v>8493106.5500000007</v>
      </c>
      <c r="M10" s="9">
        <f>'[2]For-data-entry'!L8</f>
        <v>16604428.130000001</v>
      </c>
      <c r="N10" s="18">
        <v>4</v>
      </c>
      <c r="O10" s="11" t="str">
        <f>B10</f>
        <v>State Bank of India</v>
      </c>
      <c r="P10" s="13">
        <f>'[2]For-data-entry'!M8</f>
        <v>857584.04</v>
      </c>
      <c r="Q10" s="13">
        <f>'[2]For-data-entry'!N8</f>
        <v>1695934.09</v>
      </c>
      <c r="R10" s="13">
        <f>'[2]For-data-entry'!O8</f>
        <v>1929905.22</v>
      </c>
      <c r="S10" s="13">
        <f>'[2]For-data-entry'!P8</f>
        <v>6429433.8200000003</v>
      </c>
      <c r="T10" s="13">
        <f>'[2]For-data-entry'!Q8</f>
        <v>10912857.17</v>
      </c>
      <c r="U10" s="13">
        <f>'[2]For-data-entry'!R8</f>
        <v>76.586371173039282</v>
      </c>
      <c r="V10" s="13">
        <f>'[2]For-data-entry'!S8</f>
        <v>59.81893620994402</v>
      </c>
      <c r="W10" s="13">
        <f>'[2]For-data-entry'!T8</f>
        <v>46.431592036174187</v>
      </c>
      <c r="X10" s="13">
        <f>'[2]For-data-entry'!U8</f>
        <v>75.701791590027796</v>
      </c>
      <c r="Y10" s="13">
        <f>'[2]For-data-entry'!V8</f>
        <v>65.722571621019739</v>
      </c>
    </row>
    <row r="11" spans="1:25">
      <c r="A11" s="18">
        <v>5</v>
      </c>
      <c r="B11" s="11" t="str">
        <f>'[2]For-data-entry'!B9</f>
        <v>Vijaya Bank</v>
      </c>
      <c r="C11" s="12"/>
      <c r="D11" s="12">
        <f>'[2]For-data-entry'!C9</f>
        <v>265</v>
      </c>
      <c r="E11" s="12">
        <f>'[2]For-data-entry'!D9</f>
        <v>135</v>
      </c>
      <c r="F11" s="12">
        <f>'[2]For-data-entry'!E9</f>
        <v>101</v>
      </c>
      <c r="G11" s="12">
        <f>'[2]For-data-entry'!F9</f>
        <v>102</v>
      </c>
      <c r="H11" s="12">
        <f>'[2]For-data-entry'!G9</f>
        <v>603</v>
      </c>
      <c r="I11" s="9">
        <f>'[2]For-data-entry'!H9</f>
        <v>587306</v>
      </c>
      <c r="J11" s="9">
        <f>'[2]For-data-entry'!I9</f>
        <v>506750</v>
      </c>
      <c r="K11" s="9">
        <f>'[2]For-data-entry'!J9</f>
        <v>705608</v>
      </c>
      <c r="L11" s="9">
        <f>'[2]For-data-entry'!K9</f>
        <v>2024297</v>
      </c>
      <c r="M11" s="9">
        <f>'[2]For-data-entry'!L9</f>
        <v>3823961</v>
      </c>
      <c r="N11" s="18">
        <v>5</v>
      </c>
      <c r="O11" s="11" t="str">
        <f>B11</f>
        <v>Vijaya Bank</v>
      </c>
      <c r="P11" s="13">
        <f>'[2]For-data-entry'!M9</f>
        <v>472043.35468340002</v>
      </c>
      <c r="Q11" s="13">
        <f>'[2]For-data-entry'!N9</f>
        <v>378949.2465059</v>
      </c>
      <c r="R11" s="13">
        <f>'[2]For-data-entry'!O9</f>
        <v>408359.41690409998</v>
      </c>
      <c r="S11" s="13">
        <f>'[2]For-data-entry'!P9</f>
        <v>1501444.9565032001</v>
      </c>
      <c r="T11" s="13">
        <f>'[2]For-data-entry'!Q9</f>
        <v>2760796.9745966</v>
      </c>
      <c r="U11" s="13">
        <f>'[2]For-data-entry'!R9</f>
        <v>80.374345687495108</v>
      </c>
      <c r="V11" s="13">
        <f>'[2]For-data-entry'!S9</f>
        <v>74.780315048031582</v>
      </c>
      <c r="W11" s="13">
        <f>'[2]For-data-entry'!T9</f>
        <v>57.87341086043525</v>
      </c>
      <c r="X11" s="13">
        <f>'[2]For-data-entry'!U9</f>
        <v>74.171179253992875</v>
      </c>
      <c r="Y11" s="13">
        <f>'[2]For-data-entry'!V9</f>
        <v>72.197309925404568</v>
      </c>
    </row>
    <row r="12" spans="1:25">
      <c r="A12" s="11"/>
      <c r="B12" s="11" t="s">
        <v>91</v>
      </c>
      <c r="C12" s="12"/>
      <c r="D12" s="12">
        <f>'[2]For-data-entry'!C10</f>
        <v>1724</v>
      </c>
      <c r="E12" s="12">
        <f>'[2]For-data-entry'!D10</f>
        <v>1096</v>
      </c>
      <c r="F12" s="12">
        <f>'[2]For-data-entry'!E10</f>
        <v>863</v>
      </c>
      <c r="G12" s="12">
        <f>'[2]For-data-entry'!F10</f>
        <v>819</v>
      </c>
      <c r="H12" s="12">
        <f>'[2]For-data-entry'!G10</f>
        <v>4502</v>
      </c>
      <c r="I12" s="9">
        <f>'[2]For-data-entry'!H10</f>
        <v>3820547.26</v>
      </c>
      <c r="J12" s="9">
        <f>'[2]For-data-entry'!I10</f>
        <v>6009335.0999999996</v>
      </c>
      <c r="K12" s="9">
        <f>'[2]For-data-entry'!J10</f>
        <v>9053477.5800000001</v>
      </c>
      <c r="L12" s="9">
        <f>'[2]For-data-entry'!K10</f>
        <v>21059315.550000001</v>
      </c>
      <c r="M12" s="9">
        <f>'[2]For-data-entry'!L10</f>
        <v>39942675.490000002</v>
      </c>
      <c r="N12" s="11"/>
      <c r="O12" s="11" t="s">
        <v>91</v>
      </c>
      <c r="P12" s="13">
        <f>'[2]For-data-entry'!M10</f>
        <v>3426098.9546834002</v>
      </c>
      <c r="Q12" s="13">
        <f>'[2]For-data-entry'!N10</f>
        <v>4559583.2665059008</v>
      </c>
      <c r="R12" s="13">
        <f>'[2]For-data-entry'!O10</f>
        <v>4950592.5869041001</v>
      </c>
      <c r="S12" s="13">
        <f>'[2]For-data-entry'!P10</f>
        <v>13995327.986503201</v>
      </c>
      <c r="T12" s="13">
        <f>'[2]For-data-entry'!Q10</f>
        <v>26931602.794596601</v>
      </c>
      <c r="U12" s="13">
        <f>'[2]For-data-entry'!R10</f>
        <v>89.67560722396091</v>
      </c>
      <c r="V12" s="13">
        <f>'[2]For-data-entry'!S10</f>
        <v>75.875004316299496</v>
      </c>
      <c r="W12" s="13">
        <f>'[2]For-data-entry'!T10</f>
        <v>54.68166837724803</v>
      </c>
      <c r="X12" s="13">
        <f>'[2]For-data-entry'!U10</f>
        <v>66.456708686827199</v>
      </c>
      <c r="Y12" s="13">
        <f>'[2]For-data-entry'!V10</f>
        <v>67.42563552443842</v>
      </c>
    </row>
    <row r="13" spans="1:25">
      <c r="N13" s="341"/>
      <c r="O13" s="342"/>
      <c r="P13" s="12"/>
      <c r="Q13" s="12"/>
      <c r="R13" s="12"/>
      <c r="S13" s="12"/>
      <c r="T13" s="12"/>
      <c r="U13" s="10"/>
      <c r="V13" s="10"/>
      <c r="W13" s="10"/>
      <c r="X13" s="10"/>
      <c r="Y13" s="10"/>
    </row>
    <row r="14" spans="1:25">
      <c r="N14" s="18"/>
      <c r="O14" s="11"/>
      <c r="P14" s="9"/>
      <c r="Q14" s="9"/>
      <c r="R14" s="9"/>
      <c r="S14" s="9"/>
      <c r="T14" s="9"/>
      <c r="U14" s="10"/>
      <c r="V14" s="10"/>
      <c r="W14" s="10"/>
      <c r="X14" s="10"/>
      <c r="Y14" s="10"/>
    </row>
    <row r="15" spans="1:25">
      <c r="N15" s="18"/>
      <c r="O15" s="11"/>
      <c r="P15" s="9"/>
      <c r="Q15" s="9"/>
      <c r="R15" s="9"/>
      <c r="S15" s="9"/>
      <c r="T15" s="9"/>
      <c r="U15" s="31"/>
      <c r="V15" s="10"/>
      <c r="W15" s="10"/>
      <c r="X15" s="10"/>
      <c r="Y15" s="10"/>
    </row>
    <row r="16" spans="1:25">
      <c r="A16" s="341" t="s">
        <v>90</v>
      </c>
      <c r="B16" s="342"/>
      <c r="C16" s="12"/>
      <c r="D16" s="12" t="s">
        <v>77</v>
      </c>
      <c r="E16" s="12" t="s">
        <v>76</v>
      </c>
      <c r="F16" s="12" t="s">
        <v>75</v>
      </c>
      <c r="G16" s="24" t="s">
        <v>65</v>
      </c>
      <c r="H16" s="23" t="s">
        <v>74</v>
      </c>
      <c r="I16" s="30" t="s">
        <v>68</v>
      </c>
      <c r="J16" s="9" t="s">
        <v>67</v>
      </c>
      <c r="K16" s="30" t="s">
        <v>66</v>
      </c>
      <c r="L16" s="30" t="s">
        <v>65</v>
      </c>
      <c r="M16" s="18" t="s">
        <v>64</v>
      </c>
      <c r="N16" s="341" t="s">
        <v>90</v>
      </c>
      <c r="O16" s="342"/>
      <c r="P16" s="9"/>
      <c r="Q16" s="9"/>
      <c r="R16" s="9"/>
      <c r="S16" s="9"/>
      <c r="T16" s="9"/>
      <c r="U16" s="10"/>
      <c r="V16" s="10"/>
      <c r="W16" s="10"/>
      <c r="X16" s="10"/>
      <c r="Y16" s="10"/>
    </row>
    <row r="17" spans="1:25">
      <c r="A17" s="17">
        <v>1</v>
      </c>
      <c r="B17" s="11" t="str">
        <f>'[2]For-data-entry'!B13</f>
        <v>Allahabad Bank</v>
      </c>
      <c r="C17" s="12"/>
      <c r="D17" s="12">
        <f>'[2]For-data-entry'!C13</f>
        <v>2</v>
      </c>
      <c r="E17" s="12">
        <f>'[2]For-data-entry'!D13</f>
        <v>5</v>
      </c>
      <c r="F17" s="12">
        <f>'[2]For-data-entry'!E13</f>
        <v>23</v>
      </c>
      <c r="G17" s="12">
        <f>'[2]For-data-entry'!F13</f>
        <v>27</v>
      </c>
      <c r="H17" s="12">
        <f>'[2]For-data-entry'!G13</f>
        <v>57</v>
      </c>
      <c r="I17" s="9">
        <f>'[2]For-data-entry'!H13</f>
        <v>2555</v>
      </c>
      <c r="J17" s="9">
        <f>'[2]For-data-entry'!I13</f>
        <v>8704</v>
      </c>
      <c r="K17" s="9">
        <f>'[2]For-data-entry'!J13</f>
        <v>52939</v>
      </c>
      <c r="L17" s="9">
        <f>'[2]For-data-entry'!K13</f>
        <v>124910</v>
      </c>
      <c r="M17" s="9">
        <f>'[2]For-data-entry'!L13</f>
        <v>189108</v>
      </c>
      <c r="N17" s="17">
        <v>1</v>
      </c>
      <c r="O17" s="11" t="str">
        <f t="shared" ref="O17:O32" si="0">B17</f>
        <v>Allahabad Bank</v>
      </c>
      <c r="P17" s="9">
        <f>'[2]For-data-entry'!M13</f>
        <v>1248</v>
      </c>
      <c r="Q17" s="9">
        <f>'[2]For-data-entry'!N13</f>
        <v>3692</v>
      </c>
      <c r="R17" s="9">
        <f>'[2]For-data-entry'!O13</f>
        <v>29245</v>
      </c>
      <c r="S17" s="9">
        <f>'[2]For-data-entry'!P13</f>
        <v>254878</v>
      </c>
      <c r="T17" s="9">
        <f>'[2]For-data-entry'!Q13</f>
        <v>289063</v>
      </c>
      <c r="U17" s="9">
        <f>'[2]For-data-entry'!R13</f>
        <v>48.845401174168295</v>
      </c>
      <c r="V17" s="9">
        <f>'[2]For-data-entry'!S13</f>
        <v>42.41727941176471</v>
      </c>
      <c r="W17" s="9">
        <f>'[2]For-data-entry'!T13</f>
        <v>55.242826649540035</v>
      </c>
      <c r="X17" s="9">
        <f>'[2]For-data-entry'!U13</f>
        <v>204.04931550716518</v>
      </c>
      <c r="Y17" s="9">
        <f>'[2]For-data-entry'!V13</f>
        <v>152.85603993485205</v>
      </c>
    </row>
    <row r="18" spans="1:25">
      <c r="A18" s="17">
        <v>2</v>
      </c>
      <c r="B18" s="11" t="str">
        <f>'[2]For-data-entry'!B14</f>
        <v>Andhrabank</v>
      </c>
      <c r="C18" s="12"/>
      <c r="D18" s="12">
        <f>'[2]For-data-entry'!C14</f>
        <v>12</v>
      </c>
      <c r="E18" s="12">
        <f>'[2]For-data-entry'!D14</f>
        <v>13</v>
      </c>
      <c r="F18" s="12">
        <f>'[2]For-data-entry'!E14</f>
        <v>31</v>
      </c>
      <c r="G18" s="12">
        <f>'[2]For-data-entry'!F14</f>
        <v>66</v>
      </c>
      <c r="H18" s="12">
        <f>'[2]For-data-entry'!G14</f>
        <v>122</v>
      </c>
      <c r="I18" s="9">
        <f>'[2]For-data-entry'!H14</f>
        <v>9160</v>
      </c>
      <c r="J18" s="9">
        <f>'[2]For-data-entry'!I14</f>
        <v>13104.24</v>
      </c>
      <c r="K18" s="9">
        <f>'[2]For-data-entry'!J14</f>
        <v>92173.759999999995</v>
      </c>
      <c r="L18" s="9">
        <f>'[2]For-data-entry'!K14</f>
        <v>691985</v>
      </c>
      <c r="M18" s="9">
        <f>'[2]For-data-entry'!L14</f>
        <v>806423</v>
      </c>
      <c r="N18" s="17">
        <v>2</v>
      </c>
      <c r="O18" s="11" t="str">
        <f t="shared" si="0"/>
        <v>Andhrabank</v>
      </c>
      <c r="P18" s="9">
        <f>'[2]For-data-entry'!M14</f>
        <v>21814</v>
      </c>
      <c r="Q18" s="9">
        <f>'[2]For-data-entry'!N14</f>
        <v>36184.949999999997</v>
      </c>
      <c r="R18" s="9">
        <f>'[2]For-data-entry'!O14</f>
        <v>128673.05</v>
      </c>
      <c r="S18" s="9">
        <f>'[2]For-data-entry'!P14</f>
        <v>492790</v>
      </c>
      <c r="T18" s="9">
        <f>'[2]For-data-entry'!Q14</f>
        <v>679462</v>
      </c>
      <c r="U18" s="9">
        <f>'[2]For-data-entry'!R14</f>
        <v>238.14410480349343</v>
      </c>
      <c r="V18" s="9">
        <f>'[2]For-data-entry'!S14</f>
        <v>276.1316184685262</v>
      </c>
      <c r="W18" s="9">
        <f>'[2]For-data-entry'!T14</f>
        <v>139.59835206896193</v>
      </c>
      <c r="X18" s="9">
        <f>'[2]For-data-entry'!U14</f>
        <v>71.213971401114179</v>
      </c>
      <c r="Y18" s="9">
        <f>'[2]For-data-entry'!V14</f>
        <v>84.256277412722596</v>
      </c>
    </row>
    <row r="19" spans="1:25">
      <c r="A19" s="17">
        <v>3</v>
      </c>
      <c r="B19" s="11" t="str">
        <f>'[2]For-data-entry'!B15</f>
        <v>Bank of Baroda</v>
      </c>
      <c r="C19" s="12"/>
      <c r="D19" s="12">
        <f>'[2]For-data-entry'!C15</f>
        <v>12</v>
      </c>
      <c r="E19" s="12">
        <f>'[2]For-data-entry'!D15</f>
        <v>32</v>
      </c>
      <c r="F19" s="12">
        <f>'[2]For-data-entry'!E15</f>
        <v>36</v>
      </c>
      <c r="G19" s="12">
        <f>'[2]For-data-entry'!F15</f>
        <v>39</v>
      </c>
      <c r="H19" s="12">
        <f>'[2]For-data-entry'!G15</f>
        <v>119</v>
      </c>
      <c r="I19" s="9">
        <f>'[2]For-data-entry'!H15</f>
        <v>22066</v>
      </c>
      <c r="J19" s="9">
        <f>'[2]For-data-entry'!I15</f>
        <v>39571</v>
      </c>
      <c r="K19" s="9">
        <f>'[2]For-data-entry'!J15</f>
        <v>246938</v>
      </c>
      <c r="L19" s="9">
        <f>'[2]For-data-entry'!K15</f>
        <v>636754</v>
      </c>
      <c r="M19" s="9">
        <f>'[2]For-data-entry'!L15</f>
        <v>945329</v>
      </c>
      <c r="N19" s="17">
        <v>3</v>
      </c>
      <c r="O19" s="11" t="str">
        <f t="shared" si="0"/>
        <v>Bank of Baroda</v>
      </c>
      <c r="P19" s="9">
        <f>'[2]For-data-entry'!M15</f>
        <v>22368</v>
      </c>
      <c r="Q19" s="9">
        <f>'[2]For-data-entry'!N15</f>
        <v>50283</v>
      </c>
      <c r="R19" s="9">
        <f>'[2]For-data-entry'!O15</f>
        <v>151506</v>
      </c>
      <c r="S19" s="9">
        <f>'[2]For-data-entry'!P15</f>
        <v>754022</v>
      </c>
      <c r="T19" s="9">
        <f>'[2]For-data-entry'!Q15</f>
        <v>978179</v>
      </c>
      <c r="U19" s="9">
        <f>'[2]For-data-entry'!R15</f>
        <v>101.36862140850175</v>
      </c>
      <c r="V19" s="9">
        <f>'[2]For-data-entry'!S15</f>
        <v>127.07032928154456</v>
      </c>
      <c r="W19" s="9">
        <f>'[2]For-data-entry'!T15</f>
        <v>61.353862103038011</v>
      </c>
      <c r="X19" s="9">
        <f>'[2]For-data-entry'!U15</f>
        <v>118.41653134491499</v>
      </c>
      <c r="Y19" s="9">
        <f>'[2]For-data-entry'!V15</f>
        <v>103.47498066810603</v>
      </c>
    </row>
    <row r="20" spans="1:25">
      <c r="A20" s="17">
        <v>4</v>
      </c>
      <c r="B20" s="11" t="str">
        <f>'[2]For-data-entry'!B16</f>
        <v>Bank of India</v>
      </c>
      <c r="C20" s="12"/>
      <c r="D20" s="12">
        <f>'[2]For-data-entry'!C16</f>
        <v>31</v>
      </c>
      <c r="E20" s="12">
        <f>'[2]For-data-entry'!D16</f>
        <v>30</v>
      </c>
      <c r="F20" s="12">
        <f>'[2]For-data-entry'!E16</f>
        <v>31</v>
      </c>
      <c r="G20" s="12">
        <f>'[2]For-data-entry'!F16</f>
        <v>41</v>
      </c>
      <c r="H20" s="12">
        <f>'[2]For-data-entry'!G16</f>
        <v>133</v>
      </c>
      <c r="I20" s="9">
        <f>'[2]For-data-entry'!H16</f>
        <v>67713</v>
      </c>
      <c r="J20" s="9">
        <f>'[2]For-data-entry'!I16</f>
        <v>71599</v>
      </c>
      <c r="K20" s="9">
        <f>'[2]For-data-entry'!J16</f>
        <v>204764</v>
      </c>
      <c r="L20" s="9">
        <f>'[2]For-data-entry'!K16</f>
        <v>752459</v>
      </c>
      <c r="M20" s="9">
        <f>'[2]For-data-entry'!L16</f>
        <v>1096535</v>
      </c>
      <c r="N20" s="17">
        <v>4</v>
      </c>
      <c r="O20" s="11" t="str">
        <f t="shared" si="0"/>
        <v>Bank of India</v>
      </c>
      <c r="P20" s="9">
        <f>'[2]For-data-entry'!M16</f>
        <v>55801</v>
      </c>
      <c r="Q20" s="9">
        <f>'[2]For-data-entry'!N16</f>
        <v>121748</v>
      </c>
      <c r="R20" s="9">
        <f>'[2]For-data-entry'!O16</f>
        <v>236895.22</v>
      </c>
      <c r="S20" s="9">
        <f>'[2]For-data-entry'!P16</f>
        <v>894346</v>
      </c>
      <c r="T20" s="9">
        <f>'[2]For-data-entry'!Q16</f>
        <v>1308790.22</v>
      </c>
      <c r="U20" s="9">
        <f>'[2]For-data-entry'!R16</f>
        <v>82.408104795238728</v>
      </c>
      <c r="V20" s="9">
        <f>'[2]For-data-entry'!S16</f>
        <v>170.04148102627133</v>
      </c>
      <c r="W20" s="9">
        <f>'[2]For-data-entry'!T16</f>
        <v>115.69183059522182</v>
      </c>
      <c r="X20" s="9">
        <f>'[2]For-data-entry'!U16</f>
        <v>118.85644267661095</v>
      </c>
      <c r="Y20" s="9">
        <f>'[2]For-data-entry'!V16</f>
        <v>119.35690333641882</v>
      </c>
    </row>
    <row r="21" spans="1:25">
      <c r="A21" s="17">
        <v>5</v>
      </c>
      <c r="B21" s="11" t="str">
        <f>'[2]For-data-entry'!B17</f>
        <v>Bank of Maharastra</v>
      </c>
      <c r="C21" s="12"/>
      <c r="D21" s="12">
        <f>'[2]For-data-entry'!C17</f>
        <v>11</v>
      </c>
      <c r="E21" s="12">
        <f>'[2]For-data-entry'!D17</f>
        <v>10</v>
      </c>
      <c r="F21" s="12">
        <f>'[2]For-data-entry'!E17</f>
        <v>24</v>
      </c>
      <c r="G21" s="12">
        <f>'[2]For-data-entry'!F17</f>
        <v>17</v>
      </c>
      <c r="H21" s="12">
        <f>'[2]For-data-entry'!G17</f>
        <v>62</v>
      </c>
      <c r="I21" s="9">
        <f>'[2]For-data-entry'!H17</f>
        <v>19622</v>
      </c>
      <c r="J21" s="9">
        <f>'[2]For-data-entry'!I17</f>
        <v>22360.27</v>
      </c>
      <c r="K21" s="9">
        <f>'[2]For-data-entry'!J17</f>
        <v>100074.95</v>
      </c>
      <c r="L21" s="9">
        <f>'[2]For-data-entry'!K17</f>
        <v>136189.38</v>
      </c>
      <c r="M21" s="9">
        <f>'[2]For-data-entry'!L17</f>
        <v>278246.59999999998</v>
      </c>
      <c r="N21" s="17">
        <v>5</v>
      </c>
      <c r="O21" s="11" t="str">
        <f t="shared" si="0"/>
        <v>Bank of Maharastra</v>
      </c>
      <c r="P21" s="9">
        <f>'[2]For-data-entry'!M17</f>
        <v>19340.990000000002</v>
      </c>
      <c r="Q21" s="9">
        <f>'[2]For-data-entry'!N17</f>
        <v>17202.7</v>
      </c>
      <c r="R21" s="9">
        <f>'[2]For-data-entry'!O17</f>
        <v>60430.81</v>
      </c>
      <c r="S21" s="9">
        <f>'[2]For-data-entry'!P17</f>
        <v>291112.01</v>
      </c>
      <c r="T21" s="9">
        <f>'[2]For-data-entry'!Q17</f>
        <v>388086.51</v>
      </c>
      <c r="U21" s="9">
        <f>'[2]For-data-entry'!R17</f>
        <v>98.567882988482324</v>
      </c>
      <c r="V21" s="9">
        <f>'[2]For-data-entry'!S17</f>
        <v>76.934223066179428</v>
      </c>
      <c r="W21" s="9">
        <f>'[2]For-data-entry'!T17</f>
        <v>60.385551029503382</v>
      </c>
      <c r="X21" s="9">
        <f>'[2]For-data-entry'!U17</f>
        <v>213.75529428212391</v>
      </c>
      <c r="Y21" s="9">
        <f>'[2]For-data-entry'!V17</f>
        <v>139.47574202164557</v>
      </c>
    </row>
    <row r="22" spans="1:25">
      <c r="A22" s="17">
        <v>6</v>
      </c>
      <c r="B22" s="11" t="str">
        <f>'[2]For-data-entry'!B18</f>
        <v>Central Bank of India</v>
      </c>
      <c r="C22" s="12"/>
      <c r="D22" s="12">
        <f>'[2]For-data-entry'!C18</f>
        <v>10</v>
      </c>
      <c r="E22" s="12">
        <f>'[2]For-data-entry'!D18</f>
        <v>32</v>
      </c>
      <c r="F22" s="12">
        <f>'[2]For-data-entry'!E18</f>
        <v>36</v>
      </c>
      <c r="G22" s="12">
        <f>'[2]For-data-entry'!F18</f>
        <v>40</v>
      </c>
      <c r="H22" s="12">
        <f>'[2]For-data-entry'!G18</f>
        <v>118</v>
      </c>
      <c r="I22" s="9">
        <f>'[2]For-data-entry'!H18</f>
        <v>14909</v>
      </c>
      <c r="J22" s="9">
        <f>'[2]For-data-entry'!I18</f>
        <v>35205</v>
      </c>
      <c r="K22" s="9">
        <f>'[2]For-data-entry'!J18</f>
        <v>97915</v>
      </c>
      <c r="L22" s="9">
        <f>'[2]For-data-entry'!K18</f>
        <v>395520</v>
      </c>
      <c r="M22" s="9">
        <f>'[2]For-data-entry'!L18</f>
        <v>543549</v>
      </c>
      <c r="N22" s="17">
        <v>6</v>
      </c>
      <c r="O22" s="11" t="str">
        <f t="shared" si="0"/>
        <v>Central Bank of India</v>
      </c>
      <c r="P22" s="9">
        <f>'[2]For-data-entry'!M18</f>
        <v>20633</v>
      </c>
      <c r="Q22" s="9">
        <f>'[2]For-data-entry'!N18</f>
        <v>42234</v>
      </c>
      <c r="R22" s="9">
        <f>'[2]For-data-entry'!O18</f>
        <v>74422</v>
      </c>
      <c r="S22" s="9">
        <f>'[2]For-data-entry'!P18</f>
        <v>372088</v>
      </c>
      <c r="T22" s="9">
        <f>'[2]For-data-entry'!Q18</f>
        <v>509377</v>
      </c>
      <c r="U22" s="9">
        <f>'[2]For-data-entry'!R18</f>
        <v>138.3929170299819</v>
      </c>
      <c r="V22" s="9">
        <f>'[2]For-data-entry'!S18</f>
        <v>119.96591393268001</v>
      </c>
      <c r="W22" s="9">
        <f>'[2]For-data-entry'!T18</f>
        <v>76.006740540264516</v>
      </c>
      <c r="X22" s="9">
        <f>'[2]For-data-entry'!U18</f>
        <v>94.075647249190936</v>
      </c>
      <c r="Y22" s="9">
        <f>'[2]For-data-entry'!V18</f>
        <v>93.713170293754573</v>
      </c>
    </row>
    <row r="23" spans="1:25">
      <c r="A23" s="17">
        <v>7</v>
      </c>
      <c r="B23" s="11" t="str">
        <f>'[2]For-data-entry'!B19</f>
        <v>Dena Bank</v>
      </c>
      <c r="C23" s="12"/>
      <c r="D23" s="12">
        <f>'[2]For-data-entry'!C19</f>
        <v>19</v>
      </c>
      <c r="E23" s="12">
        <f>'[2]For-data-entry'!D19</f>
        <v>6</v>
      </c>
      <c r="F23" s="12">
        <f>'[2]For-data-entry'!E19</f>
        <v>20</v>
      </c>
      <c r="G23" s="12">
        <f>'[2]For-data-entry'!F19</f>
        <v>17</v>
      </c>
      <c r="H23" s="12">
        <f>'[2]For-data-entry'!G19</f>
        <v>62</v>
      </c>
      <c r="I23" s="9">
        <f>'[2]For-data-entry'!H19</f>
        <v>16355.69</v>
      </c>
      <c r="J23" s="9">
        <f>'[2]For-data-entry'!I19</f>
        <v>3735.11</v>
      </c>
      <c r="K23" s="9">
        <f>'[2]For-data-entry'!J19</f>
        <v>25928.15</v>
      </c>
      <c r="L23" s="9">
        <f>'[2]For-data-entry'!K19</f>
        <v>124200</v>
      </c>
      <c r="M23" s="9">
        <f>'[2]For-data-entry'!L19</f>
        <v>170218.95</v>
      </c>
      <c r="N23" s="17">
        <v>7</v>
      </c>
      <c r="O23" s="11" t="str">
        <f t="shared" si="0"/>
        <v>Dena Bank</v>
      </c>
      <c r="P23" s="9">
        <f>'[2]For-data-entry'!M19</f>
        <v>7983.44</v>
      </c>
      <c r="Q23" s="9">
        <f>'[2]For-data-entry'!N19</f>
        <v>1892.04</v>
      </c>
      <c r="R23" s="9">
        <f>'[2]For-data-entry'!O19</f>
        <v>10203.719999999999</v>
      </c>
      <c r="S23" s="9">
        <f>'[2]For-data-entry'!P19</f>
        <v>95110</v>
      </c>
      <c r="T23" s="9">
        <f>'[2]For-data-entry'!Q19</f>
        <v>115189.2</v>
      </c>
      <c r="U23" s="9">
        <f>'[2]For-data-entry'!R19</f>
        <v>48.81139224331104</v>
      </c>
      <c r="V23" s="9">
        <f>'[2]For-data-entry'!S19</f>
        <v>50.655536249267087</v>
      </c>
      <c r="W23" s="9">
        <f>'[2]For-data-entry'!T19</f>
        <v>39.353829717893483</v>
      </c>
      <c r="X23" s="9">
        <f>'[2]For-data-entry'!U19</f>
        <v>76.578099838969408</v>
      </c>
      <c r="Y23" s="9">
        <f>'[2]For-data-entry'!V19</f>
        <v>67.671196420845021</v>
      </c>
    </row>
    <row r="24" spans="1:25">
      <c r="A24" s="17">
        <v>8</v>
      </c>
      <c r="B24" s="11" t="str">
        <f>'[2]For-data-entry'!B20</f>
        <v xml:space="preserve">Indian Bank </v>
      </c>
      <c r="C24" s="12"/>
      <c r="D24" s="12">
        <f>'[2]For-data-entry'!C20</f>
        <v>12</v>
      </c>
      <c r="E24" s="12">
        <f>'[2]For-data-entry'!D20</f>
        <v>18</v>
      </c>
      <c r="F24" s="12">
        <f>'[2]For-data-entry'!E20</f>
        <v>32</v>
      </c>
      <c r="G24" s="12">
        <f>'[2]For-data-entry'!F20</f>
        <v>48</v>
      </c>
      <c r="H24" s="12">
        <f>'[2]For-data-entry'!G20</f>
        <v>110</v>
      </c>
      <c r="I24" s="9">
        <f>'[2]For-data-entry'!H20</f>
        <v>17305.900000000001</v>
      </c>
      <c r="J24" s="9">
        <f>'[2]For-data-entry'!I20</f>
        <v>51446.51</v>
      </c>
      <c r="K24" s="9">
        <f>'[2]For-data-entry'!J20</f>
        <v>163772.12</v>
      </c>
      <c r="L24" s="9">
        <f>'[2]For-data-entry'!K20</f>
        <v>574141.34</v>
      </c>
      <c r="M24" s="9">
        <f>'[2]For-data-entry'!L20</f>
        <v>806665.87</v>
      </c>
      <c r="N24" s="17">
        <v>8</v>
      </c>
      <c r="O24" s="11" t="str">
        <f t="shared" si="0"/>
        <v xml:space="preserve">Indian Bank </v>
      </c>
      <c r="P24" s="9">
        <f>'[2]For-data-entry'!M20</f>
        <v>58917.42</v>
      </c>
      <c r="Q24" s="9">
        <f>'[2]For-data-entry'!N20</f>
        <v>42553.82</v>
      </c>
      <c r="R24" s="9">
        <f>'[2]For-data-entry'!O20</f>
        <v>72362.350000000006</v>
      </c>
      <c r="S24" s="9">
        <f>'[2]For-data-entry'!P20</f>
        <v>546298.17000000004</v>
      </c>
      <c r="T24" s="9">
        <f>'[2]For-data-entry'!Q20</f>
        <v>720131.76</v>
      </c>
      <c r="U24" s="9">
        <f>'[2]For-data-entry'!R20</f>
        <v>340.44701517979411</v>
      </c>
      <c r="V24" s="9">
        <f>'[2]For-data-entry'!S20</f>
        <v>82.714687546346681</v>
      </c>
      <c r="W24" s="9">
        <f>'[2]For-data-entry'!T20</f>
        <v>44.184779436206853</v>
      </c>
      <c r="X24" s="9">
        <f>'[2]For-data-entry'!U20</f>
        <v>95.150467653139231</v>
      </c>
      <c r="Y24" s="9">
        <f>'[2]For-data-entry'!V20</f>
        <v>89.272620397339992</v>
      </c>
    </row>
    <row r="25" spans="1:25">
      <c r="A25" s="17">
        <v>9</v>
      </c>
      <c r="B25" s="11" t="str">
        <f>'[2]For-data-entry'!B21</f>
        <v>Indian Overseas Bank</v>
      </c>
      <c r="C25" s="12"/>
      <c r="D25" s="12">
        <f>'[2]For-data-entry'!C21</f>
        <v>79</v>
      </c>
      <c r="E25" s="12">
        <f>'[2]For-data-entry'!D21</f>
        <v>64</v>
      </c>
      <c r="F25" s="12">
        <f>'[2]For-data-entry'!E21</f>
        <v>51</v>
      </c>
      <c r="G25" s="12">
        <f>'[2]For-data-entry'!F21</f>
        <v>45</v>
      </c>
      <c r="H25" s="12">
        <f>'[2]For-data-entry'!G21</f>
        <v>239</v>
      </c>
      <c r="I25" s="9">
        <f>'[2]For-data-entry'!H21</f>
        <v>73026.2</v>
      </c>
      <c r="J25" s="9">
        <f>'[2]For-data-entry'!I21</f>
        <v>63913.79</v>
      </c>
      <c r="K25" s="9">
        <f>'[2]For-data-entry'!J21</f>
        <v>195286.63</v>
      </c>
      <c r="L25" s="9">
        <f>'[2]For-data-entry'!K21</f>
        <v>651868.57999999996</v>
      </c>
      <c r="M25" s="9">
        <f>'[2]For-data-entry'!L21</f>
        <v>984095.2</v>
      </c>
      <c r="N25" s="17">
        <v>9</v>
      </c>
      <c r="O25" s="11" t="str">
        <f t="shared" si="0"/>
        <v>Indian Overseas Bank</v>
      </c>
      <c r="P25" s="9">
        <f>'[2]For-data-entry'!M21</f>
        <v>67767.11</v>
      </c>
      <c r="Q25" s="9">
        <f>'[2]For-data-entry'!N21</f>
        <v>69225.899999999994</v>
      </c>
      <c r="R25" s="9">
        <f>'[2]For-data-entry'!O21</f>
        <v>134476.57999999999</v>
      </c>
      <c r="S25" s="9">
        <f>'[2]For-data-entry'!P21</f>
        <v>302194.15000000002</v>
      </c>
      <c r="T25" s="9">
        <f>'[2]For-data-entry'!Q21</f>
        <v>573663.74</v>
      </c>
      <c r="U25" s="9">
        <f>'[2]For-data-entry'!R21</f>
        <v>92.7983518244137</v>
      </c>
      <c r="V25" s="9">
        <f>'[2]For-data-entry'!S21</f>
        <v>108.31136754681579</v>
      </c>
      <c r="W25" s="9">
        <f>'[2]For-data-entry'!T21</f>
        <v>68.861129919646828</v>
      </c>
      <c r="X25" s="9">
        <f>'[2]For-data-entry'!U21</f>
        <v>46.358140163773513</v>
      </c>
      <c r="Y25" s="9">
        <f>'[2]For-data-entry'!V21</f>
        <v>58.293520789452081</v>
      </c>
    </row>
    <row r="26" spans="1:25">
      <c r="A26" s="17">
        <v>10</v>
      </c>
      <c r="B26" s="11" t="str">
        <f>'[2]For-data-entry'!B22</f>
        <v>Oriental Bank of Commerce</v>
      </c>
      <c r="C26" s="12"/>
      <c r="D26" s="12">
        <f>'[2]For-data-entry'!C22</f>
        <v>1</v>
      </c>
      <c r="E26" s="12">
        <f>'[2]For-data-entry'!D22</f>
        <v>8</v>
      </c>
      <c r="F26" s="12">
        <f>'[2]For-data-entry'!E22</f>
        <v>21</v>
      </c>
      <c r="G26" s="12">
        <f>'[2]For-data-entry'!F22</f>
        <v>20</v>
      </c>
      <c r="H26" s="12">
        <f>'[2]For-data-entry'!G22</f>
        <v>50</v>
      </c>
      <c r="I26" s="9">
        <f>'[2]For-data-entry'!H22</f>
        <v>3336</v>
      </c>
      <c r="J26" s="9">
        <f>'[2]For-data-entry'!I22</f>
        <v>10967</v>
      </c>
      <c r="K26" s="9">
        <f>'[2]For-data-entry'!J22</f>
        <v>55280</v>
      </c>
      <c r="L26" s="9">
        <f>'[2]For-data-entry'!K22</f>
        <v>534907</v>
      </c>
      <c r="M26" s="9">
        <f>'[2]For-data-entry'!L22</f>
        <v>604490</v>
      </c>
      <c r="N26" s="17">
        <v>10</v>
      </c>
      <c r="O26" s="11" t="str">
        <f t="shared" si="0"/>
        <v>Oriental Bank of Commerce</v>
      </c>
      <c r="P26" s="9">
        <f>'[2]For-data-entry'!M22</f>
        <v>2570</v>
      </c>
      <c r="Q26" s="9">
        <f>'[2]For-data-entry'!N22</f>
        <v>10687</v>
      </c>
      <c r="R26" s="9">
        <f>'[2]For-data-entry'!O22</f>
        <v>40802</v>
      </c>
      <c r="S26" s="9">
        <f>'[2]For-data-entry'!P22</f>
        <v>213584</v>
      </c>
      <c r="T26" s="9">
        <f>'[2]For-data-entry'!Q22</f>
        <v>267643</v>
      </c>
      <c r="U26" s="9">
        <f>'[2]For-data-entry'!R22</f>
        <v>77.038369304556355</v>
      </c>
      <c r="V26" s="9">
        <f>'[2]For-data-entry'!S22</f>
        <v>97.446886112884116</v>
      </c>
      <c r="W26" s="9">
        <f>'[2]For-data-entry'!T22</f>
        <v>73.80969609261939</v>
      </c>
      <c r="X26" s="9">
        <f>'[2]For-data-entry'!U22</f>
        <v>39.929183951602802</v>
      </c>
      <c r="Y26" s="9">
        <f>'[2]For-data-entry'!V22</f>
        <v>44.275835828549688</v>
      </c>
    </row>
    <row r="27" spans="1:25">
      <c r="A27" s="17">
        <v>11</v>
      </c>
      <c r="B27" s="11" t="str">
        <f>'[2]For-data-entry'!B23</f>
        <v>Punjab National Bank</v>
      </c>
      <c r="C27" s="12"/>
      <c r="D27" s="12">
        <f>'[2]For-data-entry'!C23</f>
        <v>9</v>
      </c>
      <c r="E27" s="12">
        <f>'[2]For-data-entry'!D23</f>
        <v>14</v>
      </c>
      <c r="F27" s="12">
        <f>'[2]For-data-entry'!E23</f>
        <v>25</v>
      </c>
      <c r="G27" s="12">
        <f>'[2]For-data-entry'!F23</f>
        <v>34</v>
      </c>
      <c r="H27" s="12">
        <f>'[2]For-data-entry'!G23</f>
        <v>82</v>
      </c>
      <c r="I27" s="9">
        <f>'[2]For-data-entry'!H23</f>
        <v>10560</v>
      </c>
      <c r="J27" s="9">
        <f>'[2]For-data-entry'!I23</f>
        <v>17809</v>
      </c>
      <c r="K27" s="9">
        <f>'[2]For-data-entry'!J23</f>
        <v>115909</v>
      </c>
      <c r="L27" s="9">
        <f>'[2]For-data-entry'!K23</f>
        <v>384943</v>
      </c>
      <c r="M27" s="9">
        <f>'[2]For-data-entry'!L23</f>
        <v>529221</v>
      </c>
      <c r="N27" s="17">
        <v>11</v>
      </c>
      <c r="O27" s="11" t="str">
        <f t="shared" si="0"/>
        <v>Punjab National Bank</v>
      </c>
      <c r="P27" s="9">
        <f>'[2]For-data-entry'!M23</f>
        <v>20850</v>
      </c>
      <c r="Q27" s="9">
        <f>'[2]For-data-entry'!N23</f>
        <v>12624</v>
      </c>
      <c r="R27" s="9">
        <f>'[2]For-data-entry'!O23</f>
        <v>70957</v>
      </c>
      <c r="S27" s="9">
        <f>'[2]For-data-entry'!P23</f>
        <v>911812</v>
      </c>
      <c r="T27" s="9">
        <f>'[2]For-data-entry'!Q23</f>
        <v>1016243</v>
      </c>
      <c r="U27" s="9">
        <f>'[2]For-data-entry'!R23</f>
        <v>197.44318181818181</v>
      </c>
      <c r="V27" s="9">
        <f>'[2]For-data-entry'!S23</f>
        <v>70.885507327755619</v>
      </c>
      <c r="W27" s="9">
        <f>'[2]For-data-entry'!T23</f>
        <v>61.217851935570145</v>
      </c>
      <c r="X27" s="9">
        <f>'[2]For-data-entry'!U23</f>
        <v>236.86935468368043</v>
      </c>
      <c r="Y27" s="9">
        <f>'[2]For-data-entry'!V23</f>
        <v>192.02620455348523</v>
      </c>
    </row>
    <row r="28" spans="1:25">
      <c r="A28" s="17">
        <v>12</v>
      </c>
      <c r="B28" s="11" t="str">
        <f>'[2]For-data-entry'!B24</f>
        <v>Punjab and Synd Bank</v>
      </c>
      <c r="C28" s="12"/>
      <c r="D28" s="12">
        <f>'[2]For-data-entry'!C24</f>
        <v>0</v>
      </c>
      <c r="E28" s="12">
        <f>'[2]For-data-entry'!D24</f>
        <v>1</v>
      </c>
      <c r="F28" s="12">
        <f>'[2]For-data-entry'!E24</f>
        <v>5</v>
      </c>
      <c r="G28" s="12">
        <f>'[2]For-data-entry'!F24</f>
        <v>8</v>
      </c>
      <c r="H28" s="12">
        <f>'[2]For-data-entry'!G24</f>
        <v>14</v>
      </c>
      <c r="I28" s="9">
        <f>'[2]For-data-entry'!H24</f>
        <v>0</v>
      </c>
      <c r="J28" s="9">
        <f>'[2]For-data-entry'!I24</f>
        <v>3344</v>
      </c>
      <c r="K28" s="9">
        <f>'[2]For-data-entry'!J24</f>
        <v>6630</v>
      </c>
      <c r="L28" s="9">
        <f>'[2]For-data-entry'!K24</f>
        <v>290498</v>
      </c>
      <c r="M28" s="9">
        <f>'[2]For-data-entry'!L24</f>
        <v>300472</v>
      </c>
      <c r="N28" s="17">
        <v>12</v>
      </c>
      <c r="O28" s="11" t="str">
        <f t="shared" si="0"/>
        <v>Punjab and Synd Bank</v>
      </c>
      <c r="P28" s="9">
        <f>'[2]For-data-entry'!M24</f>
        <v>0</v>
      </c>
      <c r="Q28" s="9">
        <f>'[2]For-data-entry'!N24</f>
        <v>1100</v>
      </c>
      <c r="R28" s="9">
        <f>'[2]For-data-entry'!O24</f>
        <v>13372</v>
      </c>
      <c r="S28" s="9">
        <f>'[2]For-data-entry'!P24</f>
        <v>335384</v>
      </c>
      <c r="T28" s="9">
        <f>'[2]For-data-entry'!Q24</f>
        <v>349856</v>
      </c>
      <c r="U28" s="9" t="e">
        <f>'[2]For-data-entry'!R24</f>
        <v>#DIV/0!</v>
      </c>
      <c r="V28" s="9">
        <f>'[2]For-data-entry'!S24</f>
        <v>32.894736842105267</v>
      </c>
      <c r="W28" s="9">
        <f>'[2]For-data-entry'!T24</f>
        <v>201.6892911010558</v>
      </c>
      <c r="X28" s="9">
        <f>'[2]For-data-entry'!U24</f>
        <v>115.45139725574703</v>
      </c>
      <c r="Y28" s="9">
        <f>'[2]For-data-entry'!V24</f>
        <v>116.43547485289811</v>
      </c>
    </row>
    <row r="29" spans="1:25">
      <c r="A29" s="17">
        <v>13</v>
      </c>
      <c r="B29" s="11" t="str">
        <f>'[2]For-data-entry'!B25</f>
        <v>UCO Bank</v>
      </c>
      <c r="C29" s="12"/>
      <c r="D29" s="12">
        <f>'[2]For-data-entry'!C25</f>
        <v>11</v>
      </c>
      <c r="E29" s="12">
        <f>'[2]For-data-entry'!D25</f>
        <v>4</v>
      </c>
      <c r="F29" s="12">
        <f>'[2]For-data-entry'!E25</f>
        <v>19</v>
      </c>
      <c r="G29" s="12">
        <f>'[2]For-data-entry'!F25</f>
        <v>30</v>
      </c>
      <c r="H29" s="12">
        <f>'[2]For-data-entry'!G25</f>
        <v>64</v>
      </c>
      <c r="I29" s="9">
        <f>'[2]For-data-entry'!H25</f>
        <v>9523</v>
      </c>
      <c r="J29" s="9">
        <f>'[2]For-data-entry'!I25</f>
        <v>11533</v>
      </c>
      <c r="K29" s="9">
        <f>'[2]For-data-entry'!J25</f>
        <v>26983</v>
      </c>
      <c r="L29" s="9">
        <f>'[2]For-data-entry'!K25</f>
        <v>212339</v>
      </c>
      <c r="M29" s="9">
        <f>'[2]For-data-entry'!L25</f>
        <v>260378</v>
      </c>
      <c r="N29" s="17">
        <v>13</v>
      </c>
      <c r="O29" s="11" t="str">
        <f t="shared" si="0"/>
        <v>UCO Bank</v>
      </c>
      <c r="P29" s="9">
        <f>'[2]For-data-entry'!M25</f>
        <v>8952</v>
      </c>
      <c r="Q29" s="9">
        <f>'[2]For-data-entry'!N25</f>
        <v>16740</v>
      </c>
      <c r="R29" s="9">
        <f>'[2]For-data-entry'!O25</f>
        <v>24606</v>
      </c>
      <c r="S29" s="9">
        <f>'[2]For-data-entry'!P25</f>
        <v>227939</v>
      </c>
      <c r="T29" s="9">
        <f>'[2]For-data-entry'!Q25</f>
        <v>278237</v>
      </c>
      <c r="U29" s="9">
        <f>'[2]For-data-entry'!R25</f>
        <v>94.003990339178827</v>
      </c>
      <c r="V29" s="9">
        <f>'[2]For-data-entry'!S25</f>
        <v>145.1487037197607</v>
      </c>
      <c r="W29" s="9">
        <f>'[2]For-data-entry'!T25</f>
        <v>91.190749731312309</v>
      </c>
      <c r="X29" s="9">
        <f>'[2]For-data-entry'!U25</f>
        <v>107.34674270859333</v>
      </c>
      <c r="Y29" s="9">
        <f>'[2]For-data-entry'!V25</f>
        <v>106.85887440567174</v>
      </c>
    </row>
    <row r="30" spans="1:25">
      <c r="A30" s="17">
        <v>14</v>
      </c>
      <c r="B30" s="11" t="str">
        <f>'[2]For-data-entry'!B26</f>
        <v>Union Bank Of India</v>
      </c>
      <c r="C30" s="12"/>
      <c r="D30" s="12">
        <f>'[2]For-data-entry'!C26</f>
        <v>25</v>
      </c>
      <c r="E30" s="12">
        <f>'[2]For-data-entry'!D26</f>
        <v>52</v>
      </c>
      <c r="F30" s="12">
        <f>'[2]For-data-entry'!E26</f>
        <v>43</v>
      </c>
      <c r="G30" s="12">
        <f>'[2]For-data-entry'!F26</f>
        <v>54</v>
      </c>
      <c r="H30" s="12">
        <f>'[2]For-data-entry'!G26</f>
        <v>174</v>
      </c>
      <c r="I30" s="9">
        <f>'[2]For-data-entry'!H26</f>
        <v>49788.218703099999</v>
      </c>
      <c r="J30" s="9">
        <f>'[2]For-data-entry'!I26</f>
        <v>155251.08533619999</v>
      </c>
      <c r="K30" s="9">
        <f>'[2]For-data-entry'!J26</f>
        <v>382530.6169277</v>
      </c>
      <c r="L30" s="9">
        <f>'[2]For-data-entry'!K26</f>
        <v>723041.16364000004</v>
      </c>
      <c r="M30" s="9">
        <f>'[2]For-data-entry'!L26</f>
        <v>1310611.084607</v>
      </c>
      <c r="N30" s="17">
        <v>14</v>
      </c>
      <c r="O30" s="11" t="str">
        <f t="shared" si="0"/>
        <v>Union Bank Of India</v>
      </c>
      <c r="P30" s="9">
        <f>'[2]For-data-entry'!M26</f>
        <v>64100.036245700001</v>
      </c>
      <c r="Q30" s="9">
        <f>'[2]For-data-entry'!N26</f>
        <v>181530.97016550001</v>
      </c>
      <c r="R30" s="9">
        <f>'[2]For-data-entry'!O26</f>
        <v>282876.23176639999</v>
      </c>
      <c r="S30" s="9">
        <f>'[2]For-data-entry'!P26</f>
        <v>876873.52</v>
      </c>
      <c r="T30" s="9">
        <f>'[2]For-data-entry'!Q26</f>
        <v>1405380.7581775999</v>
      </c>
      <c r="U30" s="9">
        <f>'[2]For-data-entry'!R26</f>
        <v>128.74538980385111</v>
      </c>
      <c r="V30" s="9">
        <f>'[2]For-data-entry'!S26</f>
        <v>116.92734371060291</v>
      </c>
      <c r="W30" s="9">
        <f>'[2]For-data-entry'!T26</f>
        <v>73.948651231716923</v>
      </c>
      <c r="X30" s="9">
        <f>'[2]For-data-entry'!U26</f>
        <v>121.27573976363435</v>
      </c>
      <c r="Y30" s="9">
        <f>'[2]For-data-entry'!V26</f>
        <v>107.23095315488023</v>
      </c>
    </row>
    <row r="31" spans="1:25">
      <c r="A31" s="17">
        <v>15</v>
      </c>
      <c r="B31" s="11" t="str">
        <f>'[2]For-data-entry'!B27</f>
        <v>United Bank of India</v>
      </c>
      <c r="C31" s="12"/>
      <c r="D31" s="12">
        <f>'[2]For-data-entry'!C27</f>
        <v>0</v>
      </c>
      <c r="E31" s="12">
        <f>'[2]For-data-entry'!D27</f>
        <v>2</v>
      </c>
      <c r="F31" s="12">
        <f>'[2]For-data-entry'!E27</f>
        <v>16</v>
      </c>
      <c r="G31" s="12">
        <f>'[2]For-data-entry'!F27</f>
        <v>13</v>
      </c>
      <c r="H31" s="12">
        <f>'[2]For-data-entry'!G27</f>
        <v>31</v>
      </c>
      <c r="I31" s="9">
        <f>'[2]For-data-entry'!H27</f>
        <v>0</v>
      </c>
      <c r="J31" s="9">
        <f>'[2]For-data-entry'!I27</f>
        <v>341</v>
      </c>
      <c r="K31" s="9">
        <f>'[2]For-data-entry'!J27</f>
        <v>10878</v>
      </c>
      <c r="L31" s="9">
        <f>'[2]For-data-entry'!K27</f>
        <v>24417</v>
      </c>
      <c r="M31" s="9">
        <f>'[2]For-data-entry'!L27</f>
        <v>35636</v>
      </c>
      <c r="N31" s="17">
        <v>15</v>
      </c>
      <c r="O31" s="11" t="str">
        <f t="shared" si="0"/>
        <v>United Bank of India</v>
      </c>
      <c r="P31" s="9">
        <f>'[2]For-data-entry'!M27</f>
        <v>0</v>
      </c>
      <c r="Q31" s="9">
        <f>'[2]For-data-entry'!N27</f>
        <v>727</v>
      </c>
      <c r="R31" s="9">
        <f>'[2]For-data-entry'!O27</f>
        <v>9190</v>
      </c>
      <c r="S31" s="9">
        <f>'[2]For-data-entry'!P27</f>
        <v>193775</v>
      </c>
      <c r="T31" s="9">
        <f>'[2]For-data-entry'!Q27</f>
        <v>203692</v>
      </c>
      <c r="U31" s="9" t="e">
        <f>'[2]For-data-entry'!R27</f>
        <v>#DIV/0!</v>
      </c>
      <c r="V31" s="9">
        <f>'[2]For-data-entry'!S27</f>
        <v>213.19648093841641</v>
      </c>
      <c r="W31" s="9">
        <f>'[2]For-data-entry'!T27</f>
        <v>84.482441625298762</v>
      </c>
      <c r="X31" s="9">
        <f>'[2]For-data-entry'!U27</f>
        <v>793.60691321620175</v>
      </c>
      <c r="Y31" s="9">
        <f>'[2]For-data-entry'!V27</f>
        <v>571.59052643394318</v>
      </c>
    </row>
    <row r="32" spans="1:25">
      <c r="A32" s="15">
        <v>16</v>
      </c>
      <c r="B32" s="11" t="str">
        <f>'[2]For-data-entry'!B28</f>
        <v>IDBI Bank</v>
      </c>
      <c r="C32" s="12"/>
      <c r="D32" s="12">
        <f>'[2]For-data-entry'!C28</f>
        <v>7</v>
      </c>
      <c r="E32" s="12">
        <f>'[2]For-data-entry'!D28</f>
        <v>32</v>
      </c>
      <c r="F32" s="12">
        <f>'[2]For-data-entry'!E28</f>
        <v>27</v>
      </c>
      <c r="G32" s="12">
        <f>'[2]For-data-entry'!F28</f>
        <v>22</v>
      </c>
      <c r="H32" s="12">
        <f>'[2]For-data-entry'!G28</f>
        <v>88</v>
      </c>
      <c r="I32" s="9">
        <f>'[2]For-data-entry'!H28</f>
        <v>11881.439849</v>
      </c>
      <c r="J32" s="9">
        <f>'[2]For-data-entry'!I28</f>
        <v>88303.785561830999</v>
      </c>
      <c r="K32" s="9">
        <f>'[2]For-data-entry'!J28</f>
        <v>409755.27391060803</v>
      </c>
      <c r="L32" s="9">
        <f>'[2]For-data-entry'!K28</f>
        <v>720628.52015173901</v>
      </c>
      <c r="M32" s="9">
        <f>'[2]For-data-entry'!L28</f>
        <v>1230569.0194731781</v>
      </c>
      <c r="N32" s="15">
        <v>16</v>
      </c>
      <c r="O32" s="11" t="str">
        <f t="shared" si="0"/>
        <v>IDBI Bank</v>
      </c>
      <c r="P32" s="9">
        <f>'[2]For-data-entry'!M28</f>
        <v>23623.210947</v>
      </c>
      <c r="Q32" s="9">
        <f>'[2]For-data-entry'!N28</f>
        <v>121546.4378227</v>
      </c>
      <c r="R32" s="9">
        <f>'[2]For-data-entry'!O28</f>
        <v>316720.77581899997</v>
      </c>
      <c r="S32" s="9">
        <f>'[2]For-data-entry'!P28</f>
        <v>643079.21542146394</v>
      </c>
      <c r="T32" s="9">
        <f>'[2]For-data-entry'!Q28</f>
        <v>1104969.6400101639</v>
      </c>
      <c r="U32" s="9">
        <f>'[2]For-data-entry'!R28</f>
        <v>198.82447958517625</v>
      </c>
      <c r="V32" s="9">
        <f>'[2]For-data-entry'!S28</f>
        <v>137.64578386913234</v>
      </c>
      <c r="W32" s="9">
        <f>'[2]For-data-entry'!T28</f>
        <v>77.295106612366766</v>
      </c>
      <c r="X32" s="9">
        <f>'[2]For-data-entry'!U28</f>
        <v>89.238657288508932</v>
      </c>
      <c r="Y32" s="9">
        <f>'[2]For-data-entry'!V28</f>
        <v>89.793390092269277</v>
      </c>
    </row>
    <row r="33" spans="1:25">
      <c r="A33" s="17"/>
      <c r="B33" s="16" t="s">
        <v>89</v>
      </c>
      <c r="C33" s="12"/>
      <c r="D33" s="12">
        <f>'[2]For-data-entry'!C29</f>
        <v>241</v>
      </c>
      <c r="E33" s="12">
        <f>'[2]For-data-entry'!D29</f>
        <v>323</v>
      </c>
      <c r="F33" s="12">
        <f>'[2]For-data-entry'!E29</f>
        <v>440</v>
      </c>
      <c r="G33" s="12">
        <f>'[2]For-data-entry'!F29</f>
        <v>521</v>
      </c>
      <c r="H33" s="12">
        <f>'[2]For-data-entry'!G29</f>
        <v>1525</v>
      </c>
      <c r="I33" s="9">
        <f>'[2]For-data-entry'!H29</f>
        <v>327801.44855209999</v>
      </c>
      <c r="J33" s="9">
        <f>'[2]For-data-entry'!I29</f>
        <v>597187.79089803097</v>
      </c>
      <c r="K33" s="9">
        <f>'[2]For-data-entry'!J29</f>
        <v>2187757.5008383081</v>
      </c>
      <c r="L33" s="9">
        <f>'[2]For-data-entry'!K29</f>
        <v>6978800.9837917387</v>
      </c>
      <c r="M33" s="9">
        <f>'[2]For-data-entry'!L29</f>
        <v>10091547.724080179</v>
      </c>
      <c r="N33" s="17"/>
      <c r="O33" s="16" t="s">
        <v>89</v>
      </c>
      <c r="P33" s="9">
        <f>'[2]For-data-entry'!M29</f>
        <v>395968.20719269995</v>
      </c>
      <c r="Q33" s="9">
        <f>'[2]For-data-entry'!N29</f>
        <v>729971.81798820011</v>
      </c>
      <c r="R33" s="9">
        <f>'[2]For-data-entry'!O29</f>
        <v>1656738.7375853998</v>
      </c>
      <c r="S33" s="9">
        <f>'[2]For-data-entry'!P29</f>
        <v>7405285.0654214639</v>
      </c>
      <c r="T33" s="9">
        <f>'[2]For-data-entry'!Q29</f>
        <v>10187963.828187764</v>
      </c>
      <c r="U33" s="9">
        <f>'[2]For-data-entry'!R29</f>
        <v>120.79513648938793</v>
      </c>
      <c r="V33" s="9">
        <f>'[2]For-data-entry'!S29</f>
        <v>122.23488643170232</v>
      </c>
      <c r="W33" s="9">
        <f>'[2]For-data-entry'!T29</f>
        <v>75.727713741151305</v>
      </c>
      <c r="X33" s="9">
        <f>'[2]For-data-entry'!U29</f>
        <v>106.11113689328917</v>
      </c>
      <c r="Y33" s="9">
        <f>'[2]For-data-entry'!V29</f>
        <v>100.95541443932848</v>
      </c>
    </row>
    <row r="34" spans="1:25">
      <c r="A34" s="11"/>
      <c r="B34" s="11"/>
      <c r="C34" s="12"/>
      <c r="D34" s="12"/>
      <c r="E34" s="12"/>
      <c r="F34" s="12"/>
      <c r="G34" s="12"/>
      <c r="H34" s="20"/>
      <c r="I34" s="9"/>
      <c r="J34" s="9"/>
      <c r="K34" s="9"/>
      <c r="L34" s="9"/>
      <c r="M34" s="9"/>
      <c r="N34" s="29"/>
      <c r="O34" s="28"/>
      <c r="P34" s="27"/>
      <c r="Q34" s="27"/>
      <c r="R34" s="27"/>
      <c r="S34" s="27"/>
      <c r="T34" s="27"/>
      <c r="U34" s="26"/>
      <c r="V34" s="26"/>
      <c r="W34" s="26"/>
      <c r="X34" s="26"/>
      <c r="Y34" s="26"/>
    </row>
    <row r="35" spans="1:25">
      <c r="A35" s="11"/>
      <c r="B35" s="11"/>
      <c r="C35" s="12"/>
      <c r="D35" s="12"/>
      <c r="E35" s="12"/>
      <c r="F35" s="12"/>
      <c r="G35" s="12"/>
      <c r="H35" s="20"/>
      <c r="I35" s="9"/>
      <c r="J35" s="9"/>
      <c r="K35" s="9"/>
      <c r="L35" s="9"/>
      <c r="M35" s="9"/>
      <c r="N35" s="11"/>
      <c r="O35" s="11"/>
      <c r="P35" s="9"/>
      <c r="Q35" s="9"/>
      <c r="R35" s="9"/>
      <c r="S35" s="9"/>
      <c r="T35" s="9"/>
      <c r="U35" s="10"/>
      <c r="V35" s="10"/>
      <c r="W35" s="10"/>
      <c r="X35" s="10"/>
      <c r="Y35" s="10"/>
    </row>
    <row r="36" spans="1:25">
      <c r="A36" s="330" t="s">
        <v>88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 t="s">
        <v>87</v>
      </c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25"/>
    </row>
    <row r="37" spans="1:25">
      <c r="A37" s="330" t="s">
        <v>86</v>
      </c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 t="s">
        <v>86</v>
      </c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25"/>
    </row>
    <row r="38" spans="1:25" ht="33" customHeight="1">
      <c r="A38" s="334" t="s">
        <v>85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 t="s">
        <v>84</v>
      </c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25"/>
    </row>
    <row r="39" spans="1:25">
      <c r="A39" s="11" t="s">
        <v>81</v>
      </c>
      <c r="B39" s="331" t="s">
        <v>80</v>
      </c>
      <c r="C39" s="12"/>
      <c r="D39" s="332" t="s">
        <v>83</v>
      </c>
      <c r="E39" s="332"/>
      <c r="F39" s="332"/>
      <c r="G39" s="332"/>
      <c r="H39" s="332"/>
      <c r="I39" s="332" t="s">
        <v>82</v>
      </c>
      <c r="J39" s="332"/>
      <c r="K39" s="332"/>
      <c r="L39" s="332"/>
      <c r="M39" s="332"/>
      <c r="N39" s="11" t="s">
        <v>81</v>
      </c>
      <c r="O39" s="331" t="s">
        <v>80</v>
      </c>
      <c r="P39" s="332" t="s">
        <v>79</v>
      </c>
      <c r="Q39" s="332"/>
      <c r="R39" s="332"/>
      <c r="S39" s="332"/>
      <c r="T39" s="332"/>
      <c r="U39" s="332" t="s">
        <v>78</v>
      </c>
      <c r="V39" s="332"/>
      <c r="W39" s="332"/>
      <c r="X39" s="332"/>
      <c r="Y39" s="332"/>
    </row>
    <row r="40" spans="1:25">
      <c r="A40" s="11" t="s">
        <v>73</v>
      </c>
      <c r="B40" s="331"/>
      <c r="C40" s="12"/>
      <c r="D40" s="12" t="s">
        <v>77</v>
      </c>
      <c r="E40" s="12" t="s">
        <v>76</v>
      </c>
      <c r="F40" s="12" t="s">
        <v>75</v>
      </c>
      <c r="G40" s="24" t="s">
        <v>65</v>
      </c>
      <c r="H40" s="23" t="s">
        <v>74</v>
      </c>
      <c r="I40" s="339" t="s">
        <v>72</v>
      </c>
      <c r="J40" s="340"/>
      <c r="K40" s="340"/>
      <c r="L40" s="340"/>
      <c r="M40" s="340"/>
      <c r="N40" s="11" t="s">
        <v>73</v>
      </c>
      <c r="O40" s="331"/>
      <c r="P40" s="339" t="s">
        <v>72</v>
      </c>
      <c r="Q40" s="340"/>
      <c r="R40" s="340"/>
      <c r="S40" s="340"/>
      <c r="T40" s="340"/>
      <c r="U40" s="339" t="s">
        <v>71</v>
      </c>
      <c r="V40" s="340"/>
      <c r="W40" s="340"/>
      <c r="X40" s="340"/>
      <c r="Y40" s="340"/>
    </row>
    <row r="41" spans="1:25">
      <c r="A41" s="17" t="s">
        <v>70</v>
      </c>
      <c r="B41" s="16" t="s">
        <v>69</v>
      </c>
      <c r="C41" s="12"/>
      <c r="D41" s="12"/>
      <c r="E41" s="12"/>
      <c r="F41" s="12"/>
      <c r="G41" s="12"/>
      <c r="H41" s="20"/>
      <c r="I41" s="22" t="s">
        <v>68</v>
      </c>
      <c r="J41" s="13" t="s">
        <v>67</v>
      </c>
      <c r="K41" s="22" t="s">
        <v>66</v>
      </c>
      <c r="L41" s="22" t="s">
        <v>65</v>
      </c>
      <c r="M41" s="18" t="s">
        <v>64</v>
      </c>
      <c r="N41" s="17" t="s">
        <v>70</v>
      </c>
      <c r="O41" s="16" t="s">
        <v>69</v>
      </c>
      <c r="P41" s="18" t="s">
        <v>68</v>
      </c>
      <c r="Q41" s="12" t="s">
        <v>67</v>
      </c>
      <c r="R41" s="18" t="s">
        <v>66</v>
      </c>
      <c r="S41" s="18" t="s">
        <v>65</v>
      </c>
      <c r="T41" s="18" t="s">
        <v>64</v>
      </c>
      <c r="U41" s="18" t="s">
        <v>68</v>
      </c>
      <c r="V41" s="12" t="s">
        <v>67</v>
      </c>
      <c r="W41" s="18" t="s">
        <v>66</v>
      </c>
      <c r="X41" s="18" t="s">
        <v>65</v>
      </c>
      <c r="Y41" s="18" t="s">
        <v>64</v>
      </c>
    </row>
    <row r="42" spans="1:25">
      <c r="A42" s="15">
        <v>1</v>
      </c>
      <c r="B42" s="11" t="str">
        <f>'[2]For-data-entry'!B32</f>
        <v>Karnataka Bank Ltd</v>
      </c>
      <c r="C42" s="12"/>
      <c r="D42" s="12">
        <f>'[2]For-data-entry'!C32</f>
        <v>166</v>
      </c>
      <c r="E42" s="12">
        <f>'[2]For-data-entry'!D32</f>
        <v>149</v>
      </c>
      <c r="F42" s="12">
        <f>'[2]For-data-entry'!E32</f>
        <v>98</v>
      </c>
      <c r="G42" s="12">
        <f>'[2]For-data-entry'!F32</f>
        <v>79</v>
      </c>
      <c r="H42" s="12">
        <f>'[2]For-data-entry'!G32</f>
        <v>492</v>
      </c>
      <c r="I42" s="9">
        <f>'[2]For-data-entry'!H32</f>
        <v>390757</v>
      </c>
      <c r="J42" s="9">
        <f>'[2]For-data-entry'!I32</f>
        <v>721352</v>
      </c>
      <c r="K42" s="9">
        <f>'[2]For-data-entry'!J32</f>
        <v>1130994</v>
      </c>
      <c r="L42" s="9">
        <f>'[2]For-data-entry'!K32</f>
        <v>1562869</v>
      </c>
      <c r="M42" s="9">
        <f>'[2]For-data-entry'!L32</f>
        <v>3805972</v>
      </c>
      <c r="N42" s="15">
        <v>1</v>
      </c>
      <c r="O42" s="11" t="str">
        <f t="shared" ref="O42:O58" si="1">B42</f>
        <v>Karnataka Bank Ltd</v>
      </c>
      <c r="P42" s="13">
        <f>'[2]For-data-entry'!M32</f>
        <v>185096.35230229999</v>
      </c>
      <c r="Q42" s="13">
        <f>'[2]For-data-entry'!N32</f>
        <v>414566.71185209998</v>
      </c>
      <c r="R42" s="13">
        <f>'[2]For-data-entry'!O32</f>
        <v>691163.87678739999</v>
      </c>
      <c r="S42" s="13">
        <f>'[2]For-data-entry'!P32</f>
        <v>729338.75091269996</v>
      </c>
      <c r="T42" s="13">
        <f>'[2]For-data-entry'!Q32</f>
        <v>2020165.6918544997</v>
      </c>
      <c r="U42" s="13">
        <f>'[2]For-data-entry'!R32</f>
        <v>47.368659372013802</v>
      </c>
      <c r="V42" s="13">
        <f>'[2]For-data-entry'!S32</f>
        <v>57.470792602238575</v>
      </c>
      <c r="W42" s="13">
        <f>'[2]For-data-entry'!T32</f>
        <v>61.111188634723078</v>
      </c>
      <c r="X42" s="13">
        <f>'[2]For-data-entry'!U32</f>
        <v>46.666659260161921</v>
      </c>
      <c r="Y42" s="13">
        <f>'[2]For-data-entry'!V32</f>
        <v>53.078837465291386</v>
      </c>
    </row>
    <row r="43" spans="1:25">
      <c r="A43" s="15">
        <v>2</v>
      </c>
      <c r="B43" s="11" t="str">
        <f>'[2]For-data-entry'!B33</f>
        <v>Kotak Mahendra Bank</v>
      </c>
      <c r="C43" s="12"/>
      <c r="D43" s="12">
        <f>'[2]For-data-entry'!C33</f>
        <v>30</v>
      </c>
      <c r="E43" s="12">
        <f>'[2]For-data-entry'!D33</f>
        <v>28</v>
      </c>
      <c r="F43" s="12">
        <f>'[2]For-data-entry'!E33</f>
        <v>38</v>
      </c>
      <c r="G43" s="12">
        <f>'[2]For-data-entry'!F33</f>
        <v>59</v>
      </c>
      <c r="H43" s="12">
        <f>'[2]For-data-entry'!G33</f>
        <v>155</v>
      </c>
      <c r="I43" s="9">
        <f>'[2]For-data-entry'!H33</f>
        <v>88551.244048199995</v>
      </c>
      <c r="J43" s="9">
        <f>'[2]For-data-entry'!I33</f>
        <v>76350.6949532</v>
      </c>
      <c r="K43" s="9">
        <f>'[2]For-data-entry'!J33</f>
        <v>209215.31538059999</v>
      </c>
      <c r="L43" s="9">
        <f>'[2]For-data-entry'!K33</f>
        <v>1473439.8638221</v>
      </c>
      <c r="M43" s="9">
        <f>'[2]For-data-entry'!L33</f>
        <v>1847557.1182041001</v>
      </c>
      <c r="N43" s="15">
        <v>2</v>
      </c>
      <c r="O43" s="11" t="str">
        <f t="shared" si="1"/>
        <v>Kotak Mahendra Bank</v>
      </c>
      <c r="P43" s="13">
        <f>'[2]For-data-entry'!M33</f>
        <v>31000.632928172399</v>
      </c>
      <c r="Q43" s="13">
        <f>'[2]For-data-entry'!N33</f>
        <v>13595.618112100001</v>
      </c>
      <c r="R43" s="13">
        <f>'[2]For-data-entry'!O33</f>
        <v>72582.290108958696</v>
      </c>
      <c r="S43" s="13">
        <f>'[2]For-data-entry'!P33</f>
        <v>1216669.22361057</v>
      </c>
      <c r="T43" s="13">
        <f>'[2]For-data-entry'!Q33</f>
        <v>1333847.7647598011</v>
      </c>
      <c r="U43" s="13">
        <f>'[2]For-data-entry'!R33</f>
        <v>35.008692719549153</v>
      </c>
      <c r="V43" s="13">
        <f>'[2]For-data-entry'!S33</f>
        <v>17.806803357105768</v>
      </c>
      <c r="W43" s="13">
        <f>'[2]For-data-entry'!T33</f>
        <v>34.692627533944425</v>
      </c>
      <c r="X43" s="13">
        <f>'[2]For-data-entry'!U33</f>
        <v>82.573388536844149</v>
      </c>
      <c r="Y43" s="13">
        <f>'[2]For-data-entry'!V33</f>
        <v>72.195211266667343</v>
      </c>
    </row>
    <row r="44" spans="1:25">
      <c r="A44" s="15">
        <v>3</v>
      </c>
      <c r="B44" s="11" t="str">
        <f>'[2]For-data-entry'!B34</f>
        <v>Cathelic Syrian Bank Ltd.</v>
      </c>
      <c r="C44" s="12"/>
      <c r="D44" s="12">
        <f>'[2]For-data-entry'!C34</f>
        <v>4</v>
      </c>
      <c r="E44" s="12">
        <f>'[2]For-data-entry'!D34</f>
        <v>0</v>
      </c>
      <c r="F44" s="12">
        <f>'[2]For-data-entry'!E34</f>
        <v>6</v>
      </c>
      <c r="G44" s="12">
        <f>'[2]For-data-entry'!F34</f>
        <v>6</v>
      </c>
      <c r="H44" s="12">
        <f>'[2]For-data-entry'!G34</f>
        <v>16</v>
      </c>
      <c r="I44" s="9">
        <f>'[2]For-data-entry'!H34</f>
        <v>880</v>
      </c>
      <c r="J44" s="9">
        <f>'[2]For-data-entry'!I34</f>
        <v>0</v>
      </c>
      <c r="K44" s="9">
        <f>'[2]For-data-entry'!J34</f>
        <v>60350</v>
      </c>
      <c r="L44" s="9">
        <f>'[2]For-data-entry'!K34</f>
        <v>0</v>
      </c>
      <c r="M44" s="9">
        <f>'[2]For-data-entry'!L34</f>
        <v>61230</v>
      </c>
      <c r="N44" s="15">
        <v>3</v>
      </c>
      <c r="O44" s="11" t="str">
        <f t="shared" si="1"/>
        <v>Cathelic Syrian Bank Ltd.</v>
      </c>
      <c r="P44" s="13">
        <f>'[2]For-data-entry'!M34</f>
        <v>3735</v>
      </c>
      <c r="Q44" s="13">
        <f>'[2]For-data-entry'!N34</f>
        <v>0</v>
      </c>
      <c r="R44" s="13">
        <f>'[2]For-data-entry'!O34</f>
        <v>49594</v>
      </c>
      <c r="S44" s="13">
        <f>'[2]For-data-entry'!P34</f>
        <v>0</v>
      </c>
      <c r="T44" s="13">
        <f>'[2]For-data-entry'!Q34</f>
        <v>53329</v>
      </c>
      <c r="U44" s="13">
        <f>'[2]For-data-entry'!R34</f>
        <v>424.43181818181819</v>
      </c>
      <c r="V44" s="13" t="e">
        <f>'[2]For-data-entry'!S34</f>
        <v>#DIV/0!</v>
      </c>
      <c r="W44" s="13">
        <f>'[2]For-data-entry'!T34</f>
        <v>82.177299088649548</v>
      </c>
      <c r="X44" s="13" t="e">
        <f>'[2]For-data-entry'!U34</f>
        <v>#DIV/0!</v>
      </c>
      <c r="Y44" s="13">
        <f>'[2]For-data-entry'!V34</f>
        <v>87.096194675812512</v>
      </c>
    </row>
    <row r="45" spans="1:25">
      <c r="A45" s="15">
        <v>4</v>
      </c>
      <c r="B45" s="11" t="str">
        <f>'[2]For-data-entry'!B35</f>
        <v>City Union Bank Ltd</v>
      </c>
      <c r="C45" s="12"/>
      <c r="D45" s="12">
        <f>'[2]For-data-entry'!C35</f>
        <v>0</v>
      </c>
      <c r="E45" s="12">
        <f>'[2]For-data-entry'!D35</f>
        <v>5</v>
      </c>
      <c r="F45" s="12">
        <f>'[2]For-data-entry'!E35</f>
        <v>8</v>
      </c>
      <c r="G45" s="12">
        <f>'[2]For-data-entry'!F35</f>
        <v>17</v>
      </c>
      <c r="H45" s="12">
        <f>'[2]For-data-entry'!G35</f>
        <v>30</v>
      </c>
      <c r="I45" s="9">
        <f>'[2]For-data-entry'!H35</f>
        <v>0</v>
      </c>
      <c r="J45" s="9">
        <f>'[2]For-data-entry'!I35</f>
        <v>8613.4845820999999</v>
      </c>
      <c r="K45" s="9">
        <f>'[2]For-data-entry'!J35</f>
        <v>21810.568841</v>
      </c>
      <c r="L45" s="9">
        <f>'[2]For-data-entry'!K35</f>
        <v>160852.9479878</v>
      </c>
      <c r="M45" s="9">
        <f>'[2]For-data-entry'!L35</f>
        <v>191277.0014109</v>
      </c>
      <c r="N45" s="15">
        <v>4</v>
      </c>
      <c r="O45" s="11" t="str">
        <f t="shared" si="1"/>
        <v>City Union Bank Ltd</v>
      </c>
      <c r="P45" s="13">
        <f>'[2]For-data-entry'!M35</f>
        <v>0</v>
      </c>
      <c r="Q45" s="13">
        <f>'[2]For-data-entry'!N35</f>
        <v>12387.401163799999</v>
      </c>
      <c r="R45" s="13">
        <f>'[2]For-data-entry'!O35</f>
        <v>21211.623258</v>
      </c>
      <c r="S45" s="13">
        <f>'[2]For-data-entry'!P35</f>
        <v>104902.9915199</v>
      </c>
      <c r="T45" s="13">
        <f>'[2]For-data-entry'!Q35</f>
        <v>138502.0159417</v>
      </c>
      <c r="U45" s="13" t="e">
        <f>'[2]For-data-entry'!R35</f>
        <v>#DIV/0!</v>
      </c>
      <c r="V45" s="13">
        <f>'[2]For-data-entry'!S35</f>
        <v>143.81405162717436</v>
      </c>
      <c r="W45" s="13">
        <f>'[2]For-data-entry'!T35</f>
        <v>97.253874544188463</v>
      </c>
      <c r="X45" s="13">
        <f>'[2]For-data-entry'!U35</f>
        <v>65.216704345298311</v>
      </c>
      <c r="Y45" s="13">
        <f>'[2]For-data-entry'!V35</f>
        <v>72.409131740920003</v>
      </c>
    </row>
    <row r="46" spans="1:25">
      <c r="A46" s="15">
        <v>5</v>
      </c>
      <c r="B46" s="11" t="str">
        <f>'[2]For-data-entry'!B36</f>
        <v>Dhanalaxmi Bank Ltd.</v>
      </c>
      <c r="C46" s="12"/>
      <c r="D46" s="12">
        <f>'[2]For-data-entry'!C36</f>
        <v>0</v>
      </c>
      <c r="E46" s="12">
        <f>'[2]For-data-entry'!D36</f>
        <v>1</v>
      </c>
      <c r="F46" s="12">
        <f>'[2]For-data-entry'!E36</f>
        <v>2</v>
      </c>
      <c r="G46" s="12">
        <f>'[2]For-data-entry'!F36</f>
        <v>9</v>
      </c>
      <c r="H46" s="12">
        <f>'[2]For-data-entry'!G36</f>
        <v>12</v>
      </c>
      <c r="I46" s="9">
        <f>'[2]For-data-entry'!H36</f>
        <v>0</v>
      </c>
      <c r="J46" s="9">
        <f>'[2]For-data-entry'!I36</f>
        <v>578</v>
      </c>
      <c r="K46" s="9">
        <f>'[2]For-data-entry'!J36</f>
        <v>2755</v>
      </c>
      <c r="L46" s="9">
        <f>'[2]For-data-entry'!K36</f>
        <v>30905</v>
      </c>
      <c r="M46" s="9">
        <f>'[2]For-data-entry'!L36</f>
        <v>34238</v>
      </c>
      <c r="N46" s="15">
        <v>5</v>
      </c>
      <c r="O46" s="11" t="str">
        <f t="shared" si="1"/>
        <v>Dhanalaxmi Bank Ltd.</v>
      </c>
      <c r="P46" s="13">
        <f>'[2]For-data-entry'!M36</f>
        <v>0</v>
      </c>
      <c r="Q46" s="13">
        <f>'[2]For-data-entry'!N36</f>
        <v>283</v>
      </c>
      <c r="R46" s="13">
        <f>'[2]For-data-entry'!O36</f>
        <v>2038</v>
      </c>
      <c r="S46" s="13">
        <f>'[2]For-data-entry'!P36</f>
        <v>43238</v>
      </c>
      <c r="T46" s="13">
        <f>'[2]For-data-entry'!Q36</f>
        <v>45559</v>
      </c>
      <c r="U46" s="13" t="e">
        <f>'[2]For-data-entry'!R36</f>
        <v>#DIV/0!</v>
      </c>
      <c r="V46" s="13">
        <f>'[2]For-data-entry'!S36</f>
        <v>48.961937716262973</v>
      </c>
      <c r="W46" s="13">
        <f>'[2]For-data-entry'!T36</f>
        <v>73.974591651542653</v>
      </c>
      <c r="X46" s="13">
        <f>'[2]For-data-entry'!U36</f>
        <v>139.90616405112442</v>
      </c>
      <c r="Y46" s="13">
        <f>'[2]For-data-entry'!V36</f>
        <v>133.06559962614639</v>
      </c>
    </row>
    <row r="47" spans="1:25">
      <c r="A47" s="15">
        <v>6</v>
      </c>
      <c r="B47" s="11" t="str">
        <f>'[2]For-data-entry'!B37</f>
        <v>Federal Bank Ltd.</v>
      </c>
      <c r="C47" s="12"/>
      <c r="D47" s="12">
        <f>'[2]For-data-entry'!C37</f>
        <v>21</v>
      </c>
      <c r="E47" s="12">
        <f>'[2]For-data-entry'!D37</f>
        <v>35</v>
      </c>
      <c r="F47" s="12">
        <f>'[2]For-data-entry'!E37</f>
        <v>22</v>
      </c>
      <c r="G47" s="12">
        <f>'[2]For-data-entry'!F37</f>
        <v>23</v>
      </c>
      <c r="H47" s="12">
        <f>'[2]For-data-entry'!G37</f>
        <v>101</v>
      </c>
      <c r="I47" s="9">
        <f>'[2]For-data-entry'!H37</f>
        <v>36127.22</v>
      </c>
      <c r="J47" s="9">
        <f>'[2]For-data-entry'!I37</f>
        <v>63995.5</v>
      </c>
      <c r="K47" s="9">
        <f>'[2]For-data-entry'!J37</f>
        <v>68430.37</v>
      </c>
      <c r="L47" s="9">
        <f>'[2]For-data-entry'!K37</f>
        <v>295187.09999999998</v>
      </c>
      <c r="M47" s="9">
        <f>'[2]For-data-entry'!L37</f>
        <v>463740.18999999994</v>
      </c>
      <c r="N47" s="15">
        <v>6</v>
      </c>
      <c r="O47" s="11" t="str">
        <f t="shared" si="1"/>
        <v>Federal Bank Ltd.</v>
      </c>
      <c r="P47" s="13">
        <f>'[2]For-data-entry'!M37</f>
        <v>36324.75</v>
      </c>
      <c r="Q47" s="13">
        <f>'[2]For-data-entry'!N37</f>
        <v>58587.77</v>
      </c>
      <c r="R47" s="13">
        <f>'[2]For-data-entry'!O37</f>
        <v>93297.88</v>
      </c>
      <c r="S47" s="13">
        <f>'[2]For-data-entry'!P37</f>
        <v>585883</v>
      </c>
      <c r="T47" s="13">
        <f>'[2]For-data-entry'!Q37</f>
        <v>774093.4</v>
      </c>
      <c r="U47" s="13">
        <f>'[2]For-data-entry'!R37</f>
        <v>100.54676224741344</v>
      </c>
      <c r="V47" s="13">
        <f>'[2]For-data-entry'!S37</f>
        <v>91.549827722261711</v>
      </c>
      <c r="W47" s="13">
        <f>'[2]For-data-entry'!T37</f>
        <v>136.33987365551292</v>
      </c>
      <c r="X47" s="13">
        <f>'[2]For-data-entry'!U37</f>
        <v>198.47852429865668</v>
      </c>
      <c r="Y47" s="13">
        <f>'[2]For-data-entry'!V37</f>
        <v>166.92394075225616</v>
      </c>
    </row>
    <row r="48" spans="1:25">
      <c r="A48" s="15">
        <v>7</v>
      </c>
      <c r="B48" s="11" t="str">
        <f>'[2]For-data-entry'!B38</f>
        <v>J and K Bank Ltd</v>
      </c>
      <c r="D48" s="12">
        <f>'[2]For-data-entry'!C38</f>
        <v>0</v>
      </c>
      <c r="E48" s="12">
        <f>'[2]For-data-entry'!D38</f>
        <v>0</v>
      </c>
      <c r="F48" s="12">
        <f>'[2]For-data-entry'!E38</f>
        <v>2</v>
      </c>
      <c r="G48" s="12">
        <f>'[2]For-data-entry'!F38</f>
        <v>6</v>
      </c>
      <c r="H48" s="12">
        <f>'[2]For-data-entry'!G38</f>
        <v>8</v>
      </c>
      <c r="I48" s="9">
        <f>'[2]For-data-entry'!H38</f>
        <v>0</v>
      </c>
      <c r="J48" s="9">
        <f>'[2]For-data-entry'!I38</f>
        <v>0</v>
      </c>
      <c r="K48" s="9">
        <f>'[2]For-data-entry'!J38</f>
        <v>2502</v>
      </c>
      <c r="L48" s="9">
        <f>'[2]For-data-entry'!K38</f>
        <v>95587</v>
      </c>
      <c r="M48" s="9">
        <f>'[2]For-data-entry'!L38</f>
        <v>98089</v>
      </c>
      <c r="N48" s="15">
        <v>7</v>
      </c>
      <c r="O48" s="11" t="str">
        <f t="shared" si="1"/>
        <v>J and K Bank Ltd</v>
      </c>
      <c r="P48" s="13">
        <f>'[2]For-data-entry'!M38</f>
        <v>0</v>
      </c>
      <c r="Q48" s="13">
        <f>'[2]For-data-entry'!N38</f>
        <v>0</v>
      </c>
      <c r="R48" s="13">
        <f>'[2]For-data-entry'!O38</f>
        <v>4503</v>
      </c>
      <c r="S48" s="13">
        <f>'[2]For-data-entry'!P38</f>
        <v>285039</v>
      </c>
      <c r="T48" s="13">
        <f>'[2]For-data-entry'!Q38</f>
        <v>289542</v>
      </c>
      <c r="U48" s="13" t="e">
        <f>'[2]For-data-entry'!R38</f>
        <v>#DIV/0!</v>
      </c>
      <c r="V48" s="13" t="e">
        <f>'[2]For-data-entry'!S38</f>
        <v>#DIV/0!</v>
      </c>
      <c r="W48" s="13">
        <f>'[2]For-data-entry'!T38</f>
        <v>179.97601918465227</v>
      </c>
      <c r="X48" s="13">
        <f>'[2]For-data-entry'!U38</f>
        <v>298.19849979599735</v>
      </c>
      <c r="Y48" s="13">
        <f>'[2]For-data-entry'!V38</f>
        <v>295.18294609997042</v>
      </c>
    </row>
    <row r="49" spans="1:25">
      <c r="A49" s="15">
        <v>8</v>
      </c>
      <c r="B49" s="11" t="str">
        <f>'[2]For-data-entry'!B39</f>
        <v>Karur Vysya Bank Ltd.</v>
      </c>
      <c r="C49" s="12"/>
      <c r="D49" s="12">
        <f>'[2]For-data-entry'!C39</f>
        <v>1</v>
      </c>
      <c r="E49" s="12">
        <f>'[2]For-data-entry'!D39</f>
        <v>14</v>
      </c>
      <c r="F49" s="12">
        <f>'[2]For-data-entry'!E39</f>
        <v>15</v>
      </c>
      <c r="G49" s="12">
        <f>'[2]For-data-entry'!F39</f>
        <v>23</v>
      </c>
      <c r="H49" s="12">
        <f>'[2]For-data-entry'!G39</f>
        <v>53</v>
      </c>
      <c r="I49" s="9">
        <f>'[2]For-data-entry'!H39</f>
        <v>2758.86</v>
      </c>
      <c r="J49" s="9">
        <f>'[2]For-data-entry'!I39</f>
        <v>24031.47</v>
      </c>
      <c r="K49" s="9">
        <f>'[2]For-data-entry'!J39</f>
        <v>72955.09</v>
      </c>
      <c r="L49" s="9">
        <f>'[2]For-data-entry'!K39</f>
        <v>311980.78999999998</v>
      </c>
      <c r="M49" s="9">
        <f>'[2]For-data-entry'!L39</f>
        <v>411726.20999999996</v>
      </c>
      <c r="N49" s="15">
        <v>8</v>
      </c>
      <c r="O49" s="11" t="str">
        <f t="shared" si="1"/>
        <v>Karur Vysya Bank Ltd.</v>
      </c>
      <c r="P49" s="13">
        <f>'[2]For-data-entry'!M39</f>
        <v>2836.41</v>
      </c>
      <c r="Q49" s="13">
        <f>'[2]For-data-entry'!N39</f>
        <v>20952.64</v>
      </c>
      <c r="R49" s="13">
        <f>'[2]For-data-entry'!O39</f>
        <v>51033.440000000002</v>
      </c>
      <c r="S49" s="13">
        <f>'[2]For-data-entry'!P39</f>
        <v>190659.88</v>
      </c>
      <c r="T49" s="13">
        <f>'[2]For-data-entry'!Q39</f>
        <v>265482.37</v>
      </c>
      <c r="U49" s="13">
        <f>'[2]For-data-entry'!R39</f>
        <v>102.81094365063829</v>
      </c>
      <c r="V49" s="13">
        <f>'[2]For-data-entry'!S39</f>
        <v>87.188340954589947</v>
      </c>
      <c r="W49" s="13">
        <f>'[2]For-data-entry'!T39</f>
        <v>69.951856683337667</v>
      </c>
      <c r="X49" s="13">
        <f>'[2]For-data-entry'!U39</f>
        <v>61.112698637630871</v>
      </c>
      <c r="Y49" s="13">
        <f>'[2]For-data-entry'!V39</f>
        <v>64.480318122084086</v>
      </c>
    </row>
    <row r="50" spans="1:25">
      <c r="A50" s="15">
        <v>9</v>
      </c>
      <c r="B50" s="11" t="str">
        <f>'[2]For-data-entry'!B40</f>
        <v>Lakshmi Vilas Bank Ltd</v>
      </c>
      <c r="C50" s="12"/>
      <c r="D50" s="12">
        <f>'[2]For-data-entry'!C40</f>
        <v>3</v>
      </c>
      <c r="E50" s="12">
        <f>'[2]For-data-entry'!D40</f>
        <v>8</v>
      </c>
      <c r="F50" s="12">
        <f>'[2]For-data-entry'!E40</f>
        <v>24</v>
      </c>
      <c r="G50" s="12">
        <f>'[2]For-data-entry'!F40</f>
        <v>27</v>
      </c>
      <c r="H50" s="12">
        <f>'[2]For-data-entry'!G40</f>
        <v>62</v>
      </c>
      <c r="I50" s="9">
        <f>'[2]For-data-entry'!H40</f>
        <v>968.97</v>
      </c>
      <c r="J50" s="9">
        <f>'[2]For-data-entry'!I40</f>
        <v>11816.4</v>
      </c>
      <c r="K50" s="9">
        <f>'[2]For-data-entry'!J40</f>
        <v>80371.78</v>
      </c>
      <c r="L50" s="9">
        <f>'[2]For-data-entry'!K40</f>
        <v>298477.09999999998</v>
      </c>
      <c r="M50" s="9">
        <f>'[2]For-data-entry'!L40</f>
        <v>391634.25</v>
      </c>
      <c r="N50" s="15">
        <v>9</v>
      </c>
      <c r="O50" s="11" t="str">
        <f t="shared" si="1"/>
        <v>Lakshmi Vilas Bank Ltd</v>
      </c>
      <c r="P50" s="13">
        <f>'[2]For-data-entry'!M40</f>
        <v>621.91</v>
      </c>
      <c r="Q50" s="13">
        <f>'[2]For-data-entry'!N40</f>
        <v>3639.94</v>
      </c>
      <c r="R50" s="13">
        <f>'[2]For-data-entry'!O40</f>
        <v>31573.26</v>
      </c>
      <c r="S50" s="13">
        <f>'[2]For-data-entry'!P40</f>
        <v>361237.36</v>
      </c>
      <c r="T50" s="13">
        <f>'[2]For-data-entry'!Q40</f>
        <v>397072.47</v>
      </c>
      <c r="U50" s="13">
        <f>'[2]For-data-entry'!R40</f>
        <v>64.182585632166109</v>
      </c>
      <c r="V50" s="13">
        <f>'[2]For-data-entry'!S40</f>
        <v>30.804136623675571</v>
      </c>
      <c r="W50" s="13">
        <f>'[2]For-data-entry'!T40</f>
        <v>39.284012373497262</v>
      </c>
      <c r="X50" s="13">
        <f>'[2]For-data-entry'!U40</f>
        <v>121.02682584359069</v>
      </c>
      <c r="Y50" s="13">
        <f>'[2]For-data-entry'!V40</f>
        <v>101.38859663065729</v>
      </c>
    </row>
    <row r="51" spans="1:25">
      <c r="A51" s="15">
        <v>10</v>
      </c>
      <c r="B51" s="11" t="str">
        <f>'[2]For-data-entry'!B41</f>
        <v xml:space="preserve">Ratnakar Bank Ltd </v>
      </c>
      <c r="D51" s="12">
        <f>'[2]For-data-entry'!C41</f>
        <v>3</v>
      </c>
      <c r="E51" s="12">
        <f>'[2]For-data-entry'!D41</f>
        <v>12</v>
      </c>
      <c r="F51" s="12">
        <f>'[2]For-data-entry'!E41</f>
        <v>6</v>
      </c>
      <c r="G51" s="12">
        <f>'[2]For-data-entry'!F41</f>
        <v>7</v>
      </c>
      <c r="H51" s="12">
        <f>'[2]For-data-entry'!G41</f>
        <v>28</v>
      </c>
      <c r="I51" s="9">
        <f>'[2]For-data-entry'!H41</f>
        <v>3520.2251462999998</v>
      </c>
      <c r="J51" s="9">
        <f>'[2]For-data-entry'!I41</f>
        <v>26789.226662559999</v>
      </c>
      <c r="K51" s="9">
        <f>'[2]For-data-entry'!J41</f>
        <v>50001.732213584997</v>
      </c>
      <c r="L51" s="9">
        <f>'[2]For-data-entry'!K41</f>
        <v>201804.84659530499</v>
      </c>
      <c r="M51" s="9">
        <f>'[2]For-data-entry'!L41</f>
        <v>282116.03061775002</v>
      </c>
      <c r="N51" s="15">
        <v>10</v>
      </c>
      <c r="O51" s="11" t="str">
        <f t="shared" si="1"/>
        <v xml:space="preserve">Ratnakar Bank Ltd </v>
      </c>
      <c r="P51" s="13">
        <f>'[2]For-data-entry'!M41</f>
        <v>3113.1203562800001</v>
      </c>
      <c r="Q51" s="13">
        <f>'[2]For-data-entry'!N41</f>
        <v>33178.986709699901</v>
      </c>
      <c r="R51" s="13">
        <f>'[2]For-data-entry'!O41</f>
        <v>31513.224431219998</v>
      </c>
      <c r="S51" s="13">
        <f>'[2]For-data-entry'!P41</f>
        <v>215219.90101770099</v>
      </c>
      <c r="T51" s="13">
        <f>'[2]For-data-entry'!Q41</f>
        <v>283025.23251490085</v>
      </c>
      <c r="U51" s="13">
        <f>'[2]For-data-entry'!R41</f>
        <v>88.435262714718831</v>
      </c>
      <c r="V51" s="13">
        <f>'[2]For-data-entry'!S41</f>
        <v>123.85197649647006</v>
      </c>
      <c r="W51" s="13">
        <f>'[2]For-data-entry'!T41</f>
        <v>63.024265432664663</v>
      </c>
      <c r="X51" s="13">
        <f>'[2]For-data-entry'!U41</f>
        <v>106.64753827706539</v>
      </c>
      <c r="Y51" s="13">
        <f>'[2]For-data-entry'!V41</f>
        <v>100.32227941643725</v>
      </c>
    </row>
    <row r="52" spans="1:25">
      <c r="A52" s="15">
        <v>11</v>
      </c>
      <c r="B52" s="11" t="str">
        <f>'[2]For-data-entry'!B42</f>
        <v>South Indian Bank Ltd</v>
      </c>
      <c r="C52" s="12"/>
      <c r="D52" s="12">
        <f>'[2]For-data-entry'!C42</f>
        <v>1</v>
      </c>
      <c r="E52" s="12">
        <f>'[2]For-data-entry'!D42</f>
        <v>8</v>
      </c>
      <c r="F52" s="12">
        <f>'[2]For-data-entry'!E42</f>
        <v>14</v>
      </c>
      <c r="G52" s="12">
        <f>'[2]For-data-entry'!F42</f>
        <v>23</v>
      </c>
      <c r="H52" s="12">
        <f>'[2]For-data-entry'!G42</f>
        <v>46</v>
      </c>
      <c r="I52" s="9">
        <f>'[2]For-data-entry'!H42</f>
        <v>1009</v>
      </c>
      <c r="J52" s="9">
        <f>'[2]For-data-entry'!I42</f>
        <v>12541</v>
      </c>
      <c r="K52" s="9">
        <f>'[2]For-data-entry'!J42</f>
        <v>71376</v>
      </c>
      <c r="L52" s="9">
        <f>'[2]For-data-entry'!K42</f>
        <v>415452</v>
      </c>
      <c r="M52" s="9">
        <f>'[2]For-data-entry'!L42</f>
        <v>500378</v>
      </c>
      <c r="N52" s="15">
        <v>11</v>
      </c>
      <c r="O52" s="11" t="str">
        <f t="shared" si="1"/>
        <v>South Indian Bank Ltd</v>
      </c>
      <c r="P52" s="13">
        <f>'[2]For-data-entry'!M42</f>
        <v>2755</v>
      </c>
      <c r="Q52" s="13">
        <f>'[2]For-data-entry'!N42</f>
        <v>9253</v>
      </c>
      <c r="R52" s="13">
        <f>'[2]For-data-entry'!O42</f>
        <v>71195</v>
      </c>
      <c r="S52" s="13">
        <f>'[2]For-data-entry'!P42</f>
        <v>249342</v>
      </c>
      <c r="T52" s="13">
        <f>'[2]For-data-entry'!Q42</f>
        <v>332545</v>
      </c>
      <c r="U52" s="13">
        <f>'[2]For-data-entry'!R42</f>
        <v>273.04261645193264</v>
      </c>
      <c r="V52" s="13">
        <f>'[2]For-data-entry'!S42</f>
        <v>73.781995056215607</v>
      </c>
      <c r="W52" s="13">
        <f>'[2]For-data-entry'!T42</f>
        <v>99.746413360233134</v>
      </c>
      <c r="X52" s="13">
        <f>'[2]For-data-entry'!U42</f>
        <v>60.017041679905262</v>
      </c>
      <c r="Y52" s="13">
        <f>'[2]For-data-entry'!V42</f>
        <v>66.458757179572245</v>
      </c>
    </row>
    <row r="53" spans="1:25">
      <c r="A53" s="15">
        <v>12</v>
      </c>
      <c r="B53" s="11" t="str">
        <f>'[2]For-data-entry'!B43</f>
        <v>Tamil Nadu Merchantile Bank Ltd.</v>
      </c>
      <c r="D53" s="12">
        <f>'[2]For-data-entry'!C43</f>
        <v>0</v>
      </c>
      <c r="E53" s="12">
        <f>'[2]For-data-entry'!D43</f>
        <v>13</v>
      </c>
      <c r="F53" s="12">
        <f>'[2]For-data-entry'!E43</f>
        <v>5</v>
      </c>
      <c r="G53" s="12">
        <f>'[2]For-data-entry'!F43</f>
        <v>2</v>
      </c>
      <c r="H53" s="12">
        <f>'[2]For-data-entry'!G43</f>
        <v>20</v>
      </c>
      <c r="I53" s="9">
        <f>'[2]For-data-entry'!H43</f>
        <v>0</v>
      </c>
      <c r="J53" s="9">
        <f>'[2]For-data-entry'!I43</f>
        <v>10282.32</v>
      </c>
      <c r="K53" s="9">
        <f>'[2]For-data-entry'!J43</f>
        <v>20201.91</v>
      </c>
      <c r="L53" s="9">
        <f>'[2]For-data-entry'!K43</f>
        <v>138231.62</v>
      </c>
      <c r="M53" s="9">
        <f>'[2]For-data-entry'!L43</f>
        <v>168715.85</v>
      </c>
      <c r="N53" s="15">
        <v>12</v>
      </c>
      <c r="O53" s="11" t="str">
        <f t="shared" si="1"/>
        <v>Tamil Nadu Merchantile Bank Ltd.</v>
      </c>
      <c r="P53" s="13">
        <f>'[2]For-data-entry'!M43</f>
        <v>0</v>
      </c>
      <c r="Q53" s="13">
        <f>'[2]For-data-entry'!N43</f>
        <v>13999.14</v>
      </c>
      <c r="R53" s="13">
        <f>'[2]For-data-entry'!O43</f>
        <v>10938.01</v>
      </c>
      <c r="S53" s="13">
        <f>'[2]For-data-entry'!P43</f>
        <v>56635.42</v>
      </c>
      <c r="T53" s="13">
        <f>'[2]For-data-entry'!Q43</f>
        <v>81572.570000000007</v>
      </c>
      <c r="U53" s="13" t="e">
        <f>'[2]For-data-entry'!R43</f>
        <v>#DIV/0!</v>
      </c>
      <c r="V53" s="13">
        <f>'[2]For-data-entry'!S43</f>
        <v>136.14767873398222</v>
      </c>
      <c r="W53" s="13">
        <f>'[2]For-data-entry'!T43</f>
        <v>54.143444852491676</v>
      </c>
      <c r="X53" s="13">
        <f>'[2]For-data-entry'!U43</f>
        <v>40.971392797103874</v>
      </c>
      <c r="Y53" s="13">
        <f>'[2]For-data-entry'!V43</f>
        <v>48.349085163012248</v>
      </c>
    </row>
    <row r="54" spans="1:25">
      <c r="A54" s="15">
        <v>13</v>
      </c>
      <c r="B54" s="11" t="str">
        <f>'[2]For-data-entry'!B44</f>
        <v>IndusInd Bank</v>
      </c>
      <c r="D54" s="12">
        <f>'[2]For-data-entry'!C44</f>
        <v>1</v>
      </c>
      <c r="E54" s="12">
        <f>'[2]For-data-entry'!D44</f>
        <v>5</v>
      </c>
      <c r="F54" s="12">
        <f>'[2]For-data-entry'!E44</f>
        <v>11</v>
      </c>
      <c r="G54" s="12">
        <f>'[2]For-data-entry'!F44</f>
        <v>27</v>
      </c>
      <c r="H54" s="12">
        <f>'[2]For-data-entry'!G44</f>
        <v>44</v>
      </c>
      <c r="I54" s="9">
        <f>'[2]For-data-entry'!H44</f>
        <v>878.51860610000006</v>
      </c>
      <c r="J54" s="9">
        <f>'[2]For-data-entry'!I44</f>
        <v>4888.8541944074996</v>
      </c>
      <c r="K54" s="9">
        <f>'[2]For-data-entry'!J44</f>
        <v>11314.0376801</v>
      </c>
      <c r="L54" s="9">
        <f>'[2]For-data-entry'!K44</f>
        <v>438703.324121023</v>
      </c>
      <c r="M54" s="9">
        <f>'[2]For-data-entry'!L44</f>
        <v>455784.73460163048</v>
      </c>
      <c r="N54" s="15">
        <v>13</v>
      </c>
      <c r="O54" s="11" t="str">
        <f t="shared" si="1"/>
        <v>IndusInd Bank</v>
      </c>
      <c r="P54" s="13">
        <f>'[2]For-data-entry'!M44</f>
        <v>366.59798590000003</v>
      </c>
      <c r="Q54" s="13">
        <f>'[2]For-data-entry'!N44</f>
        <v>15928.568017</v>
      </c>
      <c r="R54" s="13">
        <f>'[2]For-data-entry'!O44</f>
        <v>127698.510173</v>
      </c>
      <c r="S54" s="13">
        <f>'[2]For-data-entry'!P44</f>
        <v>487726.25025377399</v>
      </c>
      <c r="T54" s="13">
        <f>'[2]For-data-entry'!Q44</f>
        <v>631719.92642967403</v>
      </c>
      <c r="U54" s="13">
        <f>'[2]For-data-entry'!R44</f>
        <v>41.729108906120409</v>
      </c>
      <c r="V54" s="13">
        <f>'[2]For-data-entry'!S44</f>
        <v>325.81393070018623</v>
      </c>
      <c r="W54" s="13">
        <f>'[2]For-data-entry'!T44</f>
        <v>1128.6731915132825</v>
      </c>
      <c r="X54" s="13">
        <f>'[2]For-data-entry'!U44</f>
        <v>111.17450528349022</v>
      </c>
      <c r="Y54" s="13">
        <f>'[2]For-data-entry'!V44</f>
        <v>138.6005011733919</v>
      </c>
    </row>
    <row r="55" spans="1:25">
      <c r="A55" s="15">
        <v>14</v>
      </c>
      <c r="B55" s="11" t="str">
        <f>'[2]For-data-entry'!B45</f>
        <v>HDFC Bank Ltd</v>
      </c>
      <c r="C55" s="21"/>
      <c r="D55" s="12">
        <f>'[2]For-data-entry'!C45</f>
        <v>17</v>
      </c>
      <c r="E55" s="12">
        <f>'[2]For-data-entry'!D45</f>
        <v>64</v>
      </c>
      <c r="F55" s="12">
        <f>'[2]For-data-entry'!E45</f>
        <v>35</v>
      </c>
      <c r="G55" s="12">
        <f>'[2]For-data-entry'!F45</f>
        <v>147</v>
      </c>
      <c r="H55" s="12">
        <f>'[2]For-data-entry'!G45</f>
        <v>263</v>
      </c>
      <c r="I55" s="9">
        <f>'[2]For-data-entry'!H45</f>
        <v>66180.321281299999</v>
      </c>
      <c r="J55" s="9">
        <f>'[2]For-data-entry'!I45</f>
        <v>224952.850462</v>
      </c>
      <c r="K55" s="9">
        <f>'[2]For-data-entry'!J45</f>
        <v>327632.51232370001</v>
      </c>
      <c r="L55" s="9">
        <f>'[2]For-data-entry'!K45</f>
        <v>5321695.5410198001</v>
      </c>
      <c r="M55" s="9">
        <f>'[2]For-data-entry'!L45</f>
        <v>5940461.2250867998</v>
      </c>
      <c r="N55" s="15">
        <v>14</v>
      </c>
      <c r="O55" s="11" t="str">
        <f t="shared" si="1"/>
        <v>HDFC Bank Ltd</v>
      </c>
      <c r="P55" s="13">
        <f>'[2]For-data-entry'!M45</f>
        <v>40834.510497099996</v>
      </c>
      <c r="Q55" s="13">
        <f>'[2]For-data-entry'!N45</f>
        <v>318908.71129110001</v>
      </c>
      <c r="R55" s="13">
        <f>'[2]For-data-entry'!O45</f>
        <v>578316.48372939497</v>
      </c>
      <c r="S55" s="13">
        <f>'[2]For-data-entry'!P45</f>
        <v>3362220.4146541501</v>
      </c>
      <c r="T55" s="13">
        <f>'[2]For-data-entry'!Q45</f>
        <v>4300280.1201717453</v>
      </c>
      <c r="U55" s="13">
        <f>'[2]For-data-entry'!R45</f>
        <v>61.701892203775465</v>
      </c>
      <c r="V55" s="13">
        <f>'[2]For-data-entry'!S45</f>
        <v>141.76691277133713</v>
      </c>
      <c r="W55" s="13">
        <f>'[2]For-data-entry'!T45</f>
        <v>176.51376526332646</v>
      </c>
      <c r="X55" s="13">
        <f>'[2]For-data-entry'!U45</f>
        <v>63.179495871908628</v>
      </c>
      <c r="Y55" s="13">
        <f>'[2]For-data-entry'!V45</f>
        <v>72.38966735464065</v>
      </c>
    </row>
    <row r="56" spans="1:25">
      <c r="A56" s="15">
        <v>15</v>
      </c>
      <c r="B56" s="11" t="str">
        <f>'[2]For-data-entry'!B46</f>
        <v xml:space="preserve">Axis Bank Ltd </v>
      </c>
      <c r="C56" s="12"/>
      <c r="D56" s="12">
        <f>'[2]For-data-entry'!C46</f>
        <v>11</v>
      </c>
      <c r="E56" s="12">
        <f>'[2]For-data-entry'!D46</f>
        <v>68</v>
      </c>
      <c r="F56" s="12">
        <f>'[2]For-data-entry'!E46</f>
        <v>54</v>
      </c>
      <c r="G56" s="12">
        <f>'[2]For-data-entry'!F46</f>
        <v>100</v>
      </c>
      <c r="H56" s="12">
        <f>'[2]For-data-entry'!G46</f>
        <v>233</v>
      </c>
      <c r="I56" s="9">
        <f>'[2]For-data-entry'!H46</f>
        <v>66276.237587199998</v>
      </c>
      <c r="J56" s="9">
        <f>'[2]For-data-entry'!I46</f>
        <v>282506.85732249997</v>
      </c>
      <c r="K56" s="9">
        <f>'[2]For-data-entry'!J46</f>
        <v>517799.78697080002</v>
      </c>
      <c r="L56" s="9">
        <f>'[2]For-data-entry'!K46</f>
        <v>1741178.9208167</v>
      </c>
      <c r="M56" s="9">
        <f>'[2]For-data-entry'!L46</f>
        <v>2607761.8026971999</v>
      </c>
      <c r="N56" s="15">
        <v>15</v>
      </c>
      <c r="O56" s="11" t="str">
        <f t="shared" si="1"/>
        <v xml:space="preserve">Axis Bank Ltd </v>
      </c>
      <c r="P56" s="13">
        <f>'[2]For-data-entry'!M46</f>
        <v>9563.2185343000001</v>
      </c>
      <c r="Q56" s="13">
        <f>'[2]For-data-entry'!N46</f>
        <v>103929.1705568</v>
      </c>
      <c r="R56" s="13">
        <f>'[2]For-data-entry'!O46</f>
        <v>464675.36220690003</v>
      </c>
      <c r="S56" s="13">
        <f>'[2]For-data-entry'!P46</f>
        <v>2401294.7405146002</v>
      </c>
      <c r="T56" s="13">
        <f>'[2]For-data-entry'!Q46</f>
        <v>2979462.4918126003</v>
      </c>
      <c r="U56" s="13">
        <f>'[2]For-data-entry'!R46</f>
        <v>14.429332265154043</v>
      </c>
      <c r="V56" s="13">
        <f>'[2]For-data-entry'!S46</f>
        <v>36.788193936884902</v>
      </c>
      <c r="W56" s="13">
        <f>'[2]For-data-entry'!T46</f>
        <v>89.740354071081185</v>
      </c>
      <c r="X56" s="13">
        <f>'[2]For-data-entry'!U46</f>
        <v>137.91200386162916</v>
      </c>
      <c r="Y56" s="13">
        <f>'[2]For-data-entry'!V46</f>
        <v>114.25362886790317</v>
      </c>
    </row>
    <row r="57" spans="1:25">
      <c r="A57" s="15">
        <v>16</v>
      </c>
      <c r="B57" s="11" t="str">
        <f>'[2]For-data-entry'!B47</f>
        <v>ICICI Bank Ltd</v>
      </c>
      <c r="C57" s="12"/>
      <c r="D57" s="12">
        <f>'[2]For-data-entry'!C47</f>
        <v>41</v>
      </c>
      <c r="E57" s="12">
        <f>'[2]For-data-entry'!D47</f>
        <v>70</v>
      </c>
      <c r="F57" s="12">
        <f>'[2]For-data-entry'!E47</f>
        <v>45</v>
      </c>
      <c r="G57" s="12">
        <f>'[2]For-data-entry'!F47</f>
        <v>131</v>
      </c>
      <c r="H57" s="12">
        <f>'[2]For-data-entry'!G47</f>
        <v>287</v>
      </c>
      <c r="I57" s="9">
        <f>'[2]For-data-entry'!H47</f>
        <v>143782.088459605</v>
      </c>
      <c r="J57" s="9">
        <f>'[2]For-data-entry'!I47</f>
        <v>96404.836215067597</v>
      </c>
      <c r="K57" s="9">
        <f>'[2]For-data-entry'!J47</f>
        <v>504202.16357932799</v>
      </c>
      <c r="L57" s="9">
        <f>'[2]For-data-entry'!K47</f>
        <v>3775321.4477137001</v>
      </c>
      <c r="M57" s="9">
        <f>'[2]For-data-entry'!L47</f>
        <v>4519710.5359677002</v>
      </c>
      <c r="N57" s="15">
        <v>16</v>
      </c>
      <c r="O57" s="11" t="str">
        <f t="shared" si="1"/>
        <v>ICICI Bank Ltd</v>
      </c>
      <c r="P57" s="13">
        <f>'[2]For-data-entry'!M47</f>
        <v>99454.520322841505</v>
      </c>
      <c r="Q57" s="13">
        <f>'[2]For-data-entry'!N47</f>
        <v>118149.99163956</v>
      </c>
      <c r="R57" s="13">
        <f>'[2]For-data-entry'!O47</f>
        <v>362199.94434859901</v>
      </c>
      <c r="S57" s="13">
        <f>'[2]For-data-entry'!P47</f>
        <v>2428781.8814156</v>
      </c>
      <c r="T57" s="13">
        <f>'[2]For-data-entry'!Q47</f>
        <v>3008586.3377266005</v>
      </c>
      <c r="U57" s="13">
        <f>'[2]For-data-entry'!R47</f>
        <v>69.17031278953975</v>
      </c>
      <c r="V57" s="13">
        <f>'[2]For-data-entry'!S47</f>
        <v>122.55608357238592</v>
      </c>
      <c r="W57" s="13">
        <f>'[2]For-data-entry'!T47</f>
        <v>71.836253493508224</v>
      </c>
      <c r="X57" s="13">
        <f>'[2]For-data-entry'!U47</f>
        <v>64.333114810301723</v>
      </c>
      <c r="Y57" s="13">
        <f>'[2]For-data-entry'!V47</f>
        <v>66.565907568291692</v>
      </c>
    </row>
    <row r="58" spans="1:25">
      <c r="A58" s="15">
        <v>17</v>
      </c>
      <c r="B58" s="11" t="str">
        <f>'[2]For-data-entry'!B48</f>
        <v>YES BANK Ltd.</v>
      </c>
      <c r="C58" s="12"/>
      <c r="D58" s="12">
        <f>'[2]For-data-entry'!C48</f>
        <v>16</v>
      </c>
      <c r="E58" s="12">
        <f>'[2]For-data-entry'!D48</f>
        <v>14</v>
      </c>
      <c r="F58" s="12">
        <f>'[2]For-data-entry'!E48</f>
        <v>12</v>
      </c>
      <c r="G58" s="12">
        <f>'[2]For-data-entry'!F48</f>
        <v>33</v>
      </c>
      <c r="H58" s="12">
        <f>'[2]For-data-entry'!G48</f>
        <v>75</v>
      </c>
      <c r="I58" s="9">
        <f>'[2]For-data-entry'!H48</f>
        <v>38562</v>
      </c>
      <c r="J58" s="9">
        <f>'[2]For-data-entry'!I48</f>
        <v>2946</v>
      </c>
      <c r="K58" s="9">
        <f>'[2]For-data-entry'!J48</f>
        <v>37563</v>
      </c>
      <c r="L58" s="9">
        <f>'[2]For-data-entry'!K48</f>
        <v>1220955</v>
      </c>
      <c r="M58" s="9">
        <f>'[2]For-data-entry'!L48</f>
        <v>1300026</v>
      </c>
      <c r="N58" s="15">
        <v>17</v>
      </c>
      <c r="O58" s="11" t="str">
        <f t="shared" si="1"/>
        <v>YES BANK Ltd.</v>
      </c>
      <c r="P58" s="13">
        <f>'[2]For-data-entry'!M48</f>
        <v>25009</v>
      </c>
      <c r="Q58" s="13">
        <f>'[2]For-data-entry'!N48</f>
        <v>38990</v>
      </c>
      <c r="R58" s="13">
        <f>'[2]For-data-entry'!O48</f>
        <v>45617.18</v>
      </c>
      <c r="S58" s="13">
        <f>'[2]For-data-entry'!P48</f>
        <v>1122894</v>
      </c>
      <c r="T58" s="13">
        <f>'[2]For-data-entry'!Q48</f>
        <v>1232510.18</v>
      </c>
      <c r="U58" s="13">
        <f>'[2]For-data-entry'!R48</f>
        <v>64.85400134847778</v>
      </c>
      <c r="V58" s="13">
        <f>'[2]For-data-entry'!S48</f>
        <v>1323.4894772572979</v>
      </c>
      <c r="W58" s="13">
        <f>'[2]For-data-entry'!T48</f>
        <v>121.4417911242446</v>
      </c>
      <c r="X58" s="13">
        <f>'[2]For-data-entry'!U48</f>
        <v>91.968500067570062</v>
      </c>
      <c r="Y58" s="13">
        <f>'[2]For-data-entry'!V48</f>
        <v>94.806579253030321</v>
      </c>
    </row>
    <row r="59" spans="1:25">
      <c r="A59" s="17"/>
      <c r="B59" s="16" t="s">
        <v>63</v>
      </c>
      <c r="C59" s="12"/>
      <c r="D59" s="12">
        <f>'[2]For-data-entry'!C49</f>
        <v>315</v>
      </c>
      <c r="E59" s="12">
        <f>'[2]For-data-entry'!D49</f>
        <v>494</v>
      </c>
      <c r="F59" s="12">
        <f>'[2]For-data-entry'!E49</f>
        <v>397</v>
      </c>
      <c r="G59" s="12">
        <f>'[2]For-data-entry'!F49</f>
        <v>719</v>
      </c>
      <c r="H59" s="12">
        <f>'[2]For-data-entry'!G49</f>
        <v>1925</v>
      </c>
      <c r="I59" s="9">
        <f>'[2]For-data-entry'!H49</f>
        <v>840251.68512870488</v>
      </c>
      <c r="J59" s="9">
        <f>'[2]For-data-entry'!I49</f>
        <v>1568049.4943918348</v>
      </c>
      <c r="K59" s="9">
        <f>'[2]For-data-entry'!J49</f>
        <v>3189475.2669891128</v>
      </c>
      <c r="L59" s="9">
        <f>'[2]For-data-entry'!K49</f>
        <v>17482641.502076428</v>
      </c>
      <c r="M59" s="9">
        <f>'[2]For-data-entry'!L49</f>
        <v>23080417.94858608</v>
      </c>
      <c r="N59" s="17"/>
      <c r="O59" s="16" t="s">
        <v>63</v>
      </c>
      <c r="P59" s="13">
        <f>'[2]For-data-entry'!M49</f>
        <v>440711.0229268939</v>
      </c>
      <c r="Q59" s="13">
        <f>'[2]For-data-entry'!N49</f>
        <v>1176350.64934216</v>
      </c>
      <c r="R59" s="13">
        <f>'[2]For-data-entry'!O49</f>
        <v>2709151.0850434727</v>
      </c>
      <c r="S59" s="13">
        <f>'[2]For-data-entry'!P49</f>
        <v>13841082.813898996</v>
      </c>
      <c r="T59" s="13">
        <f>'[2]For-data-entry'!Q49</f>
        <v>18167295.571211524</v>
      </c>
      <c r="U59" s="13">
        <f>'[2]For-data-entry'!R49</f>
        <v>52.449882663357982</v>
      </c>
      <c r="V59" s="13">
        <f>'[2]For-data-entry'!S49</f>
        <v>75.019994811988084</v>
      </c>
      <c r="W59" s="13">
        <f>'[2]For-data-entry'!T49</f>
        <v>84.940338402464874</v>
      </c>
      <c r="X59" s="13">
        <f>'[2]For-data-entry'!U49</f>
        <v>79.170432066888054</v>
      </c>
      <c r="Y59" s="13">
        <f>'[2]For-data-entry'!V49</f>
        <v>78.71302682508167</v>
      </c>
    </row>
    <row r="60" spans="1:25">
      <c r="A60" s="17" t="s">
        <v>62</v>
      </c>
      <c r="B60" s="16" t="s">
        <v>61</v>
      </c>
      <c r="C60" s="12"/>
      <c r="D60" s="12"/>
      <c r="E60" s="12"/>
      <c r="F60" s="12"/>
      <c r="G60" s="12"/>
      <c r="H60" s="12"/>
      <c r="I60" s="9"/>
      <c r="J60" s="9"/>
      <c r="K60" s="9"/>
      <c r="L60" s="9"/>
      <c r="M60" s="12"/>
      <c r="N60" s="17" t="s">
        <v>62</v>
      </c>
      <c r="O60" s="16" t="s">
        <v>61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>
      <c r="A61" s="17">
        <v>1</v>
      </c>
      <c r="B61" s="11" t="str">
        <f>'[2]For-data-entry'!B51</f>
        <v xml:space="preserve">Kavery Grameena Bank </v>
      </c>
      <c r="C61" s="12"/>
      <c r="D61" s="12">
        <f>'[2]For-data-entry'!C51</f>
        <v>367</v>
      </c>
      <c r="E61" s="12">
        <f>'[2]For-data-entry'!D51</f>
        <v>63</v>
      </c>
      <c r="F61" s="12">
        <f>'[2]For-data-entry'!E51</f>
        <v>44</v>
      </c>
      <c r="G61" s="12">
        <f>'[2]For-data-entry'!F51</f>
        <v>32</v>
      </c>
      <c r="H61" s="12">
        <f>'[2]For-data-entry'!G51</f>
        <v>506</v>
      </c>
      <c r="I61" s="9">
        <f>'[2]For-data-entry'!H51</f>
        <v>411179</v>
      </c>
      <c r="J61" s="9">
        <f>'[2]For-data-entry'!I51</f>
        <v>141747</v>
      </c>
      <c r="K61" s="9">
        <f>'[2]For-data-entry'!J51</f>
        <v>153379</v>
      </c>
      <c r="L61" s="9">
        <f>'[2]For-data-entry'!K51</f>
        <v>181271</v>
      </c>
      <c r="M61" s="9">
        <f>'[2]For-data-entry'!L51</f>
        <v>887576</v>
      </c>
      <c r="N61" s="17">
        <v>1</v>
      </c>
      <c r="O61" s="11" t="str">
        <f>B61</f>
        <v xml:space="preserve">Kavery Grameena Bank </v>
      </c>
      <c r="P61" s="13">
        <f>'[2]For-data-entry'!M51</f>
        <v>418983</v>
      </c>
      <c r="Q61" s="13">
        <f>'[2]For-data-entry'!N51</f>
        <v>105691</v>
      </c>
      <c r="R61" s="13">
        <f>'[2]For-data-entry'!O51</f>
        <v>43964</v>
      </c>
      <c r="S61" s="13">
        <f>'[2]For-data-entry'!P51</f>
        <v>41387</v>
      </c>
      <c r="T61" s="13">
        <f>'[2]For-data-entry'!Q51</f>
        <v>610025</v>
      </c>
      <c r="U61" s="13">
        <f>'[2]For-data-entry'!R51</f>
        <v>101.89795685090921</v>
      </c>
      <c r="V61" s="13">
        <f>'[2]For-data-entry'!S51</f>
        <v>74.563130083881845</v>
      </c>
      <c r="W61" s="13">
        <f>'[2]For-data-entry'!T51</f>
        <v>28.66363713415787</v>
      </c>
      <c r="X61" s="13">
        <f>'[2]For-data-entry'!U51</f>
        <v>22.831561584588819</v>
      </c>
      <c r="Y61" s="13">
        <f>'[2]For-data-entry'!V51</f>
        <v>68.729325714079692</v>
      </c>
    </row>
    <row r="62" spans="1:25">
      <c r="A62" s="15">
        <v>2</v>
      </c>
      <c r="B62" s="11" t="str">
        <f>'[2]For-data-entry'!B52</f>
        <v>Pragathi Krishna  Grameena Bank</v>
      </c>
      <c r="C62" s="12"/>
      <c r="D62" s="12">
        <f>'[2]For-data-entry'!C52</f>
        <v>494</v>
      </c>
      <c r="E62" s="12">
        <f>'[2]For-data-entry'!D52</f>
        <v>87</v>
      </c>
      <c r="F62" s="12">
        <f>'[2]For-data-entry'!E52</f>
        <v>74</v>
      </c>
      <c r="G62" s="12">
        <f>'[2]For-data-entry'!F52</f>
        <v>0</v>
      </c>
      <c r="H62" s="12">
        <f>'[2]For-data-entry'!G52</f>
        <v>655</v>
      </c>
      <c r="I62" s="9">
        <f>'[2]For-data-entry'!H52</f>
        <v>580697</v>
      </c>
      <c r="J62" s="9">
        <f>'[2]For-data-entry'!I52</f>
        <v>349983</v>
      </c>
      <c r="K62" s="9">
        <f>'[2]For-data-entry'!J52</f>
        <v>683992</v>
      </c>
      <c r="L62" s="9">
        <f>'[2]For-data-entry'!K52</f>
        <v>0</v>
      </c>
      <c r="M62" s="9">
        <f>'[2]For-data-entry'!L52</f>
        <v>1614672</v>
      </c>
      <c r="N62" s="15">
        <v>2</v>
      </c>
      <c r="O62" s="11" t="str">
        <f>B62</f>
        <v>Pragathi Krishna  Grameena Bank</v>
      </c>
      <c r="P62" s="13">
        <f>'[2]For-data-entry'!M52</f>
        <v>835906</v>
      </c>
      <c r="Q62" s="13">
        <f>'[2]For-data-entry'!N52</f>
        <v>324789</v>
      </c>
      <c r="R62" s="13">
        <f>'[2]For-data-entry'!O52</f>
        <v>245506</v>
      </c>
      <c r="S62" s="13">
        <f>'[2]For-data-entry'!P52</f>
        <v>0</v>
      </c>
      <c r="T62" s="13">
        <f>'[2]For-data-entry'!Q52</f>
        <v>1406201</v>
      </c>
      <c r="U62" s="13">
        <f>'[2]For-data-entry'!R52</f>
        <v>143.94873746549405</v>
      </c>
      <c r="V62" s="13">
        <f>'[2]For-data-entry'!S52</f>
        <v>92.801364637710975</v>
      </c>
      <c r="W62" s="13">
        <f>'[2]For-data-entry'!T52</f>
        <v>35.893109860934047</v>
      </c>
      <c r="X62" s="13" t="e">
        <f>'[2]For-data-entry'!U52</f>
        <v>#DIV/0!</v>
      </c>
      <c r="Y62" s="13">
        <f>'[2]For-data-entry'!V52</f>
        <v>87.088956766451645</v>
      </c>
    </row>
    <row r="63" spans="1:25">
      <c r="A63" s="15">
        <v>3</v>
      </c>
      <c r="B63" s="11" t="str">
        <f>'[2]For-data-entry'!B53</f>
        <v>Karnataka Vikas Grameena Bank</v>
      </c>
      <c r="C63" s="12"/>
      <c r="D63" s="12">
        <f>'[2]For-data-entry'!C53</f>
        <v>428</v>
      </c>
      <c r="E63" s="12">
        <f>'[2]For-data-entry'!D53</f>
        <v>142</v>
      </c>
      <c r="F63" s="12">
        <f>'[2]For-data-entry'!E53</f>
        <v>66</v>
      </c>
      <c r="G63" s="12">
        <f>'[2]For-data-entry'!F53</f>
        <v>0</v>
      </c>
      <c r="H63" s="12">
        <f>'[2]For-data-entry'!G53</f>
        <v>636</v>
      </c>
      <c r="I63" s="9">
        <f>'[2]For-data-entry'!H53</f>
        <v>497166</v>
      </c>
      <c r="J63" s="9">
        <f>'[2]For-data-entry'!I53</f>
        <v>337972</v>
      </c>
      <c r="K63" s="9">
        <f>'[2]For-data-entry'!J53</f>
        <v>459457</v>
      </c>
      <c r="L63" s="9">
        <f>'[2]For-data-entry'!K53</f>
        <v>0</v>
      </c>
      <c r="M63" s="9">
        <f>'[2]For-data-entry'!L53</f>
        <v>1294595</v>
      </c>
      <c r="N63" s="15">
        <v>3</v>
      </c>
      <c r="O63" s="11" t="str">
        <f>B63</f>
        <v>Karnataka Vikas Grameena Bank</v>
      </c>
      <c r="P63" s="13">
        <f>'[2]For-data-entry'!M53</f>
        <v>658912</v>
      </c>
      <c r="Q63" s="13">
        <f>'[2]For-data-entry'!N53</f>
        <v>275954</v>
      </c>
      <c r="R63" s="13">
        <f>'[2]For-data-entry'!O53</f>
        <v>113888.62</v>
      </c>
      <c r="S63" s="13">
        <f>'[2]For-data-entry'!P53</f>
        <v>0</v>
      </c>
      <c r="T63" s="13">
        <f>'[2]For-data-entry'!Q53</f>
        <v>1048754.6200000001</v>
      </c>
      <c r="U63" s="13">
        <f>'[2]For-data-entry'!R53</f>
        <v>132.53360044733549</v>
      </c>
      <c r="V63" s="13">
        <f>'[2]For-data-entry'!S53</f>
        <v>81.649959168215119</v>
      </c>
      <c r="W63" s="13">
        <f>'[2]For-data-entry'!T53</f>
        <v>24.787655863334326</v>
      </c>
      <c r="X63" s="13" t="e">
        <f>'[2]For-data-entry'!U53</f>
        <v>#DIV/0!</v>
      </c>
      <c r="Y63" s="13">
        <f>'[2]For-data-entry'!V53</f>
        <v>81.010247992615461</v>
      </c>
    </row>
    <row r="64" spans="1:25">
      <c r="A64" s="17"/>
      <c r="B64" s="16" t="s">
        <v>60</v>
      </c>
      <c r="C64" s="12"/>
      <c r="D64" s="12">
        <f>'[2]For-data-entry'!C54</f>
        <v>1289</v>
      </c>
      <c r="E64" s="12">
        <f>'[2]For-data-entry'!D54</f>
        <v>292</v>
      </c>
      <c r="F64" s="12">
        <f>'[2]For-data-entry'!E54</f>
        <v>184</v>
      </c>
      <c r="G64" s="12">
        <f>'[2]For-data-entry'!F54</f>
        <v>32</v>
      </c>
      <c r="H64" s="12">
        <f>'[2]For-data-entry'!G54</f>
        <v>1797</v>
      </c>
      <c r="I64" s="9">
        <f>'[2]For-data-entry'!H54</f>
        <v>1489042</v>
      </c>
      <c r="J64" s="9">
        <f>'[2]For-data-entry'!I54</f>
        <v>829702</v>
      </c>
      <c r="K64" s="9">
        <f>'[2]For-data-entry'!J54</f>
        <v>1296828</v>
      </c>
      <c r="L64" s="9">
        <f>'[2]For-data-entry'!K54</f>
        <v>181271</v>
      </c>
      <c r="M64" s="9">
        <f>'[2]For-data-entry'!L54</f>
        <v>3796843</v>
      </c>
      <c r="N64" s="17"/>
      <c r="O64" s="16" t="s">
        <v>60</v>
      </c>
      <c r="P64" s="13">
        <f>'[2]For-data-entry'!M54</f>
        <v>1913801</v>
      </c>
      <c r="Q64" s="13">
        <f>'[2]For-data-entry'!N54</f>
        <v>706434</v>
      </c>
      <c r="R64" s="13">
        <f>'[2]For-data-entry'!O54</f>
        <v>403358.62</v>
      </c>
      <c r="S64" s="13">
        <f>'[2]For-data-entry'!P54</f>
        <v>41387</v>
      </c>
      <c r="T64" s="13">
        <f>'[2]For-data-entry'!Q54</f>
        <v>3064980.62</v>
      </c>
      <c r="U64" s="13">
        <f>'[2]For-data-entry'!R54</f>
        <v>128.5256560929779</v>
      </c>
      <c r="V64" s="13">
        <f>'[2]For-data-entry'!S54</f>
        <v>85.143099570689245</v>
      </c>
      <c r="W64" s="13">
        <f>'[2]For-data-entry'!T54</f>
        <v>31.103478641731979</v>
      </c>
      <c r="X64" s="13">
        <f>'[2]For-data-entry'!U54</f>
        <v>22.831561584588819</v>
      </c>
      <c r="Y64" s="13">
        <f>'[2]For-data-entry'!V54</f>
        <v>80.724449759971634</v>
      </c>
    </row>
    <row r="65" spans="1:25">
      <c r="A65" s="16" t="s">
        <v>59</v>
      </c>
      <c r="B65" s="11"/>
      <c r="C65" s="12"/>
      <c r="D65" s="12">
        <f>'[2]For-data-entry'!C58</f>
        <v>2280</v>
      </c>
      <c r="E65" s="12">
        <f>'[2]For-data-entry'!D58</f>
        <v>1913</v>
      </c>
      <c r="F65" s="12">
        <f>'[2]For-data-entry'!E58</f>
        <v>1700</v>
      </c>
      <c r="G65" s="12">
        <f>'[2]For-data-entry'!F58</f>
        <v>2059</v>
      </c>
      <c r="H65" s="12">
        <f>'[2]For-data-entry'!G58</f>
        <v>7952</v>
      </c>
      <c r="I65" s="9">
        <f>'[2]For-data-entry'!H58</f>
        <v>4988600.3936808044</v>
      </c>
      <c r="J65" s="9">
        <f>'[2]For-data-entry'!I58</f>
        <v>8174572.3852898646</v>
      </c>
      <c r="K65" s="9">
        <f>'[2]For-data-entry'!J58</f>
        <v>14430710.34782742</v>
      </c>
      <c r="L65" s="9">
        <f>'[2]For-data-entry'!K58</f>
        <v>45520758.035868168</v>
      </c>
      <c r="M65" s="9">
        <f>'[2]For-data-entry'!L58</f>
        <v>73114641.162666261</v>
      </c>
      <c r="N65" s="16" t="s">
        <v>59</v>
      </c>
      <c r="O65" s="11"/>
      <c r="P65" s="9">
        <f>'[2]For-data-entry'!M58</f>
        <v>4262778.1848029941</v>
      </c>
      <c r="Q65" s="9">
        <f>'[2]For-data-entry'!N58</f>
        <v>6465905.7338362606</v>
      </c>
      <c r="R65" s="9">
        <f>'[2]For-data-entry'!O58</f>
        <v>9316482.4095329735</v>
      </c>
      <c r="S65" s="9">
        <f>'[2]For-data-entry'!P58</f>
        <v>35241695.865823656</v>
      </c>
      <c r="T65" s="9">
        <f>'[2]For-data-entry'!Q58</f>
        <v>55286862.193995886</v>
      </c>
      <c r="U65" s="9">
        <f>'[2]For-data-entry'!R58</f>
        <v>85.450383843187183</v>
      </c>
      <c r="V65" s="9">
        <f>'[2]For-data-entry'!S58</f>
        <v>79.097785536423316</v>
      </c>
      <c r="W65" s="9">
        <f>'[2]For-data-entry'!T58</f>
        <v>64.560109550917517</v>
      </c>
      <c r="X65" s="9">
        <f>'[2]For-data-entry'!U58</f>
        <v>77.418956507830771</v>
      </c>
      <c r="Y65" s="9">
        <f>'[2]For-data-entry'!V58</f>
        <v>75.616677200115177</v>
      </c>
    </row>
    <row r="66" spans="1:25">
      <c r="A66" s="16" t="s">
        <v>58</v>
      </c>
      <c r="B66" s="16"/>
      <c r="C66" s="12"/>
      <c r="D66" s="12">
        <f>'[2]For-data-entry'!C56</f>
        <v>3569</v>
      </c>
      <c r="E66" s="12">
        <f>'[2]For-data-entry'!D56</f>
        <v>2205</v>
      </c>
      <c r="F66" s="12">
        <f>'[2]For-data-entry'!E56</f>
        <v>1884</v>
      </c>
      <c r="G66" s="12">
        <f>'[2]For-data-entry'!F56</f>
        <v>2091</v>
      </c>
      <c r="H66" s="12">
        <f>'[2]For-data-entry'!G56</f>
        <v>9749</v>
      </c>
      <c r="I66" s="9">
        <f>'[2]For-data-entry'!H56</f>
        <v>6477642.3936808044</v>
      </c>
      <c r="J66" s="9">
        <f>'[2]For-data-entry'!I56</f>
        <v>9004274.3852898646</v>
      </c>
      <c r="K66" s="9">
        <f>'[2]For-data-entry'!J56</f>
        <v>15727538.34782742</v>
      </c>
      <c r="L66" s="9">
        <f>'[2]For-data-entry'!K56</f>
        <v>45702029.035868168</v>
      </c>
      <c r="M66" s="9">
        <f>'[2]For-data-entry'!L56</f>
        <v>76911484.162666261</v>
      </c>
      <c r="N66" s="16" t="s">
        <v>58</v>
      </c>
      <c r="O66" s="16"/>
      <c r="P66" s="9">
        <f>'[2]For-data-entry'!M56</f>
        <v>6176579.1848029941</v>
      </c>
      <c r="Q66" s="9">
        <f>'[2]For-data-entry'!N56</f>
        <v>7172339.7338362606</v>
      </c>
      <c r="R66" s="9">
        <f>'[2]For-data-entry'!O56</f>
        <v>9719841.0295329727</v>
      </c>
      <c r="S66" s="9">
        <f>'[2]For-data-entry'!P56</f>
        <v>35283082.865823656</v>
      </c>
      <c r="T66" s="9">
        <f>'[2]For-data-entry'!Q56</f>
        <v>58351842.813995883</v>
      </c>
      <c r="U66" s="9">
        <f>'[2]For-data-entry'!R56</f>
        <v>95.352271851692379</v>
      </c>
      <c r="V66" s="9">
        <f>'[2]For-data-entry'!S56</f>
        <v>79.654833104082144</v>
      </c>
      <c r="W66" s="9">
        <f>'[2]For-data-entry'!T56</f>
        <v>61.801413638744421</v>
      </c>
      <c r="X66" s="9">
        <f>'[2]For-data-entry'!U56</f>
        <v>77.202442889641844</v>
      </c>
      <c r="Y66" s="9">
        <f>'[2]For-data-entry'!V56</f>
        <v>75.868829537319669</v>
      </c>
    </row>
    <row r="67" spans="1:25">
      <c r="A67" s="17" t="s">
        <v>57</v>
      </c>
      <c r="B67" s="16" t="s">
        <v>56</v>
      </c>
      <c r="C67" s="12"/>
      <c r="D67" s="12"/>
      <c r="E67" s="12"/>
      <c r="F67" s="12"/>
      <c r="G67" s="12"/>
      <c r="H67" s="20"/>
      <c r="I67" s="9"/>
      <c r="J67" s="9"/>
      <c r="K67" s="9"/>
      <c r="L67" s="9"/>
      <c r="M67" s="9"/>
      <c r="N67" s="17" t="s">
        <v>57</v>
      </c>
      <c r="O67" s="16" t="s">
        <v>56</v>
      </c>
      <c r="P67" s="9"/>
      <c r="Q67" s="9"/>
      <c r="R67" s="9"/>
      <c r="S67" s="9"/>
      <c r="T67" s="9"/>
      <c r="U67" s="10"/>
      <c r="V67" s="10"/>
      <c r="W67" s="10"/>
      <c r="X67" s="10"/>
      <c r="Y67" s="10"/>
    </row>
    <row r="68" spans="1:25">
      <c r="A68" s="15">
        <v>1</v>
      </c>
      <c r="B68" s="11" t="str">
        <f>'[2]For-data-entry'!B61</f>
        <v>KSCARD Bk.Ltd</v>
      </c>
      <c r="C68" s="12"/>
      <c r="D68" s="12">
        <f>'[2]For-data-entry'!C61</f>
        <v>148</v>
      </c>
      <c r="E68" s="12">
        <f>'[2]For-data-entry'!D61</f>
        <v>0</v>
      </c>
      <c r="F68" s="12">
        <f>'[2]For-data-entry'!E61</f>
        <v>54</v>
      </c>
      <c r="G68" s="12">
        <f>'[2]For-data-entry'!F61</f>
        <v>0</v>
      </c>
      <c r="H68" s="12">
        <f>'[2]For-data-entry'!G61</f>
        <v>202</v>
      </c>
      <c r="I68" s="9">
        <f>'[2]For-data-entry'!H61</f>
        <v>0</v>
      </c>
      <c r="J68" s="9">
        <f>'[2]For-data-entry'!I61</f>
        <v>0</v>
      </c>
      <c r="K68" s="9">
        <f>'[2]For-data-entry'!J61</f>
        <v>26293.360000000001</v>
      </c>
      <c r="L68" s="9">
        <f>'[2]For-data-entry'!K61</f>
        <v>0</v>
      </c>
      <c r="M68" s="9">
        <f>'[2]For-data-entry'!L61</f>
        <v>26293.360000000001</v>
      </c>
      <c r="N68" s="15">
        <v>1</v>
      </c>
      <c r="O68" s="11" t="str">
        <f>B68</f>
        <v>KSCARD Bk.Ltd</v>
      </c>
      <c r="P68" s="9">
        <f>'[2]For-data-entry'!M61</f>
        <v>188497.86</v>
      </c>
      <c r="Q68" s="9">
        <f>'[2]For-data-entry'!N61</f>
        <v>0</v>
      </c>
      <c r="R68" s="9">
        <f>'[2]For-data-entry'!O61</f>
        <v>0</v>
      </c>
      <c r="S68" s="9">
        <f>'[2]For-data-entry'!P61</f>
        <v>0</v>
      </c>
      <c r="T68" s="9">
        <f>'[2]For-data-entry'!Q61</f>
        <v>188497.86</v>
      </c>
      <c r="U68" s="13" t="e">
        <f>'[2]For-data-entry'!R61</f>
        <v>#DIV/0!</v>
      </c>
      <c r="V68" s="13" t="e">
        <f>'[2]For-data-entry'!S61</f>
        <v>#DIV/0!</v>
      </c>
      <c r="W68" s="9">
        <f>'[2]For-data-entry'!T61</f>
        <v>0</v>
      </c>
      <c r="X68" s="9" t="e">
        <f>'[2]For-data-entry'!U61</f>
        <v>#DIV/0!</v>
      </c>
      <c r="Y68" s="9">
        <f>'[2]For-data-entry'!V61</f>
        <v>716.90289867860167</v>
      </c>
    </row>
    <row r="69" spans="1:25" ht="18.75">
      <c r="A69" s="19">
        <v>2</v>
      </c>
      <c r="B69" s="11" t="str">
        <f>'[2]For-data-entry'!B62</f>
        <v xml:space="preserve">K.S.Coop Apex Bank ltd </v>
      </c>
      <c r="C69" s="12"/>
      <c r="D69" s="12">
        <f>'[2]For-data-entry'!C62</f>
        <v>322</v>
      </c>
      <c r="E69" s="12">
        <f>'[2]For-data-entry'!D62</f>
        <v>232</v>
      </c>
      <c r="F69" s="12">
        <f>'[2]For-data-entry'!E62</f>
        <v>184</v>
      </c>
      <c r="G69" s="12">
        <f>'[2]For-data-entry'!F62</f>
        <v>48</v>
      </c>
      <c r="H69" s="12">
        <f>'[2]For-data-entry'!G62</f>
        <v>786</v>
      </c>
      <c r="I69" s="9">
        <f>'[2]For-data-entry'!H62</f>
        <v>876574.8</v>
      </c>
      <c r="J69" s="9">
        <f>'[2]For-data-entry'!I62</f>
        <v>772602.95</v>
      </c>
      <c r="K69" s="9">
        <f>'[2]For-data-entry'!J62</f>
        <v>551859.25</v>
      </c>
      <c r="L69" s="9">
        <f>'[2]For-data-entry'!K62</f>
        <v>921542</v>
      </c>
      <c r="M69" s="9">
        <f>'[2]For-data-entry'!L62</f>
        <v>3122579</v>
      </c>
      <c r="N69" s="19">
        <v>2</v>
      </c>
      <c r="O69" s="11" t="str">
        <f>B69</f>
        <v xml:space="preserve">K.S.Coop Apex Bank ltd </v>
      </c>
      <c r="P69" s="9">
        <f>'[2]For-data-entry'!M62</f>
        <v>923527.6</v>
      </c>
      <c r="Q69" s="9">
        <f>'[2]For-data-entry'!N62</f>
        <v>814386.65</v>
      </c>
      <c r="R69" s="9">
        <f>'[2]For-data-entry'!O62</f>
        <v>581704.75</v>
      </c>
      <c r="S69" s="9">
        <f>'[2]For-data-entry'!P62</f>
        <v>524937.47</v>
      </c>
      <c r="T69" s="9">
        <f>'[2]For-data-entry'!Q62</f>
        <v>2844556.4699999997</v>
      </c>
      <c r="U69" s="13">
        <f>'[2]For-data-entry'!R62</f>
        <v>105.35639400083141</v>
      </c>
      <c r="V69" s="13">
        <f>'[2]For-data-entry'!S62</f>
        <v>105.40817246426512</v>
      </c>
      <c r="W69" s="9">
        <f>'[2]For-data-entry'!T62</f>
        <v>105.40817246426512</v>
      </c>
      <c r="X69" s="9">
        <f>'[2]For-data-entry'!U62</f>
        <v>56.96294580171061</v>
      </c>
      <c r="Y69" s="9">
        <f>'[2]For-data-entry'!V62</f>
        <v>91.096381228465305</v>
      </c>
    </row>
    <row r="70" spans="1:25">
      <c r="A70" s="15">
        <v>3</v>
      </c>
      <c r="B70" s="11" t="str">
        <f>'[2]For-data-entry'!B63</f>
        <v>Indl.Co.Op.Bank ltd.</v>
      </c>
      <c r="C70" s="12"/>
      <c r="D70" s="12">
        <f>'[2]For-data-entry'!C63</f>
        <v>0</v>
      </c>
      <c r="E70" s="12">
        <f>'[2]For-data-entry'!D63</f>
        <v>4</v>
      </c>
      <c r="F70" s="12">
        <f>'[2]For-data-entry'!E63</f>
        <v>21</v>
      </c>
      <c r="G70" s="12">
        <f>'[2]For-data-entry'!F63</f>
        <v>13</v>
      </c>
      <c r="H70" s="12">
        <f>'[2]For-data-entry'!G63</f>
        <v>38</v>
      </c>
      <c r="I70" s="9">
        <f>'[2]For-data-entry'!H63</f>
        <v>0</v>
      </c>
      <c r="J70" s="9">
        <f>'[2]For-data-entry'!I63</f>
        <v>1989</v>
      </c>
      <c r="K70" s="9">
        <f>'[2]For-data-entry'!J63</f>
        <v>17047</v>
      </c>
      <c r="L70" s="9">
        <f>'[2]For-data-entry'!K63</f>
        <v>13189</v>
      </c>
      <c r="M70" s="9">
        <f>'[2]For-data-entry'!L63</f>
        <v>32225</v>
      </c>
      <c r="N70" s="18">
        <v>3</v>
      </c>
      <c r="O70" s="11" t="str">
        <f>B70</f>
        <v>Indl.Co.Op.Bank ltd.</v>
      </c>
      <c r="P70" s="9">
        <f>'[2]For-data-entry'!M63</f>
        <v>0</v>
      </c>
      <c r="Q70" s="9">
        <f>'[2]For-data-entry'!N63</f>
        <v>392</v>
      </c>
      <c r="R70" s="9">
        <f>'[2]For-data-entry'!O63</f>
        <v>7522</v>
      </c>
      <c r="S70" s="9">
        <f>'[2]For-data-entry'!P63</f>
        <v>9144</v>
      </c>
      <c r="T70" s="9">
        <f>'[2]For-data-entry'!Q63</f>
        <v>17058</v>
      </c>
      <c r="U70" s="13" t="e">
        <f>'[2]For-data-entry'!R63</f>
        <v>#DIV/0!</v>
      </c>
      <c r="V70" s="13">
        <f>'[2]For-data-entry'!S63</f>
        <v>19.708396178984415</v>
      </c>
      <c r="W70" s="9">
        <f>'[2]For-data-entry'!T63</f>
        <v>44.125065994016545</v>
      </c>
      <c r="X70" s="9">
        <f>'[2]For-data-entry'!U63</f>
        <v>69.33050269163698</v>
      </c>
      <c r="Y70" s="9">
        <f>'[2]For-data-entry'!V63</f>
        <v>52.934057408844062</v>
      </c>
    </row>
    <row r="71" spans="1:25">
      <c r="A71" s="17"/>
      <c r="B71" s="16" t="s">
        <v>55</v>
      </c>
      <c r="C71" s="12"/>
      <c r="D71" s="12">
        <f>'[2]For-data-entry'!C64</f>
        <v>470</v>
      </c>
      <c r="E71" s="12">
        <f>'[2]For-data-entry'!D64</f>
        <v>236</v>
      </c>
      <c r="F71" s="12">
        <f>'[2]For-data-entry'!E64</f>
        <v>259</v>
      </c>
      <c r="G71" s="12">
        <f>'[2]For-data-entry'!F64</f>
        <v>61</v>
      </c>
      <c r="H71" s="12">
        <f>'[2]For-data-entry'!G64</f>
        <v>1026</v>
      </c>
      <c r="I71" s="9">
        <f>'[2]For-data-entry'!H64</f>
        <v>876574.8</v>
      </c>
      <c r="J71" s="9">
        <f>'[2]For-data-entry'!I64</f>
        <v>774591.95</v>
      </c>
      <c r="K71" s="9">
        <f>'[2]For-data-entry'!J64</f>
        <v>595199.61</v>
      </c>
      <c r="L71" s="9">
        <f>'[2]For-data-entry'!K64</f>
        <v>934731</v>
      </c>
      <c r="M71" s="9">
        <f>'[2]For-data-entry'!L64</f>
        <v>3181097.36</v>
      </c>
      <c r="N71" s="17"/>
      <c r="O71" s="16" t="s">
        <v>55</v>
      </c>
      <c r="P71" s="9">
        <f>'[2]For-data-entry'!M64</f>
        <v>1112025.46</v>
      </c>
      <c r="Q71" s="9">
        <f>'[2]For-data-entry'!N64</f>
        <v>814778.65</v>
      </c>
      <c r="R71" s="9">
        <f>'[2]For-data-entry'!O64</f>
        <v>589226.75</v>
      </c>
      <c r="S71" s="9">
        <f>'[2]For-data-entry'!P64</f>
        <v>534081.47</v>
      </c>
      <c r="T71" s="9">
        <f>'[2]For-data-entry'!Q64</f>
        <v>3050112.3299999996</v>
      </c>
      <c r="U71" s="13">
        <f>'[2]For-data-entry'!R64</f>
        <v>126.86030444863347</v>
      </c>
      <c r="V71" s="13">
        <f>'[2]For-data-entry'!S64</f>
        <v>105.18811226995066</v>
      </c>
      <c r="W71" s="9">
        <f>'[2]For-data-entry'!T64</f>
        <v>98.996494638160129</v>
      </c>
      <c r="X71" s="9">
        <f>'[2]For-data-entry'!U64</f>
        <v>57.13745130952114</v>
      </c>
      <c r="Y71" s="9">
        <f>'[2]For-data-entry'!V64</f>
        <v>95.882394809821221</v>
      </c>
    </row>
    <row r="72" spans="1:25">
      <c r="A72" s="15" t="s">
        <v>54</v>
      </c>
      <c r="B72" s="11" t="str">
        <f>'[2]For-data-entry'!B65</f>
        <v>KSFC</v>
      </c>
      <c r="C72" s="12"/>
      <c r="D72" s="12">
        <f>'[2]For-data-entry'!C65</f>
        <v>0</v>
      </c>
      <c r="E72" s="12">
        <f>'[2]For-data-entry'!D65</f>
        <v>0</v>
      </c>
      <c r="F72" s="12">
        <f>'[2]For-data-entry'!E65</f>
        <v>29</v>
      </c>
      <c r="G72" s="12">
        <f>'[2]For-data-entry'!F65</f>
        <v>3</v>
      </c>
      <c r="H72" s="12">
        <f>'[2]For-data-entry'!G65</f>
        <v>32</v>
      </c>
      <c r="I72" s="9">
        <f>'[2]For-data-entry'!H65</f>
        <v>0</v>
      </c>
      <c r="J72" s="9">
        <f>'[2]For-data-entry'!I65</f>
        <v>0</v>
      </c>
      <c r="K72" s="9">
        <f>'[2]For-data-entry'!J65</f>
        <v>0</v>
      </c>
      <c r="L72" s="9">
        <f>'[2]For-data-entry'!K65</f>
        <v>0</v>
      </c>
      <c r="M72" s="9">
        <f>'[2]For-data-entry'!L65</f>
        <v>0</v>
      </c>
      <c r="N72" s="15" t="s">
        <v>54</v>
      </c>
      <c r="O72" s="11" t="str">
        <f>B72</f>
        <v>KSFC</v>
      </c>
      <c r="P72" s="9">
        <f>'[2]For-data-entry'!M65</f>
        <v>0</v>
      </c>
      <c r="Q72" s="9">
        <f>'[2]For-data-entry'!N65</f>
        <v>0</v>
      </c>
      <c r="R72" s="9">
        <f>'[2]For-data-entry'!O65</f>
        <v>157835.28</v>
      </c>
      <c r="S72" s="9">
        <f>'[2]For-data-entry'!P65</f>
        <v>24550.799999999999</v>
      </c>
      <c r="T72" s="9">
        <f>'[2]For-data-entry'!Q65</f>
        <v>182386.08</v>
      </c>
      <c r="U72" s="13" t="e">
        <f>'[2]For-data-entry'!R65</f>
        <v>#DIV/0!</v>
      </c>
      <c r="V72" s="13" t="e">
        <f>'[2]For-data-entry'!S65</f>
        <v>#DIV/0!</v>
      </c>
      <c r="W72" s="9" t="e">
        <f>'[2]For-data-entry'!T65</f>
        <v>#DIV/0!</v>
      </c>
      <c r="X72" s="9" t="e">
        <f>'[2]For-data-entry'!U65</f>
        <v>#DIV/0!</v>
      </c>
      <c r="Y72" s="9" t="e">
        <f>'[2]For-data-entry'!V65</f>
        <v>#DIV/0!</v>
      </c>
    </row>
    <row r="73" spans="1:25">
      <c r="A73" s="15"/>
      <c r="B73" s="14" t="s">
        <v>53</v>
      </c>
      <c r="C73" s="12"/>
      <c r="D73" s="12">
        <f>'[2]For-data-entry'!C66</f>
        <v>0</v>
      </c>
      <c r="E73" s="12">
        <f>'[2]For-data-entry'!D66</f>
        <v>0</v>
      </c>
      <c r="F73" s="12">
        <f>'[2]For-data-entry'!E66</f>
        <v>29</v>
      </c>
      <c r="G73" s="12">
        <f>'[2]For-data-entry'!F66</f>
        <v>3</v>
      </c>
      <c r="H73" s="12">
        <f>'[2]For-data-entry'!G66</f>
        <v>32</v>
      </c>
      <c r="I73" s="9">
        <f>'[2]For-data-entry'!H66</f>
        <v>0</v>
      </c>
      <c r="J73" s="9">
        <f>'[2]For-data-entry'!I66</f>
        <v>0</v>
      </c>
      <c r="K73" s="9">
        <f>'[2]For-data-entry'!J66</f>
        <v>0</v>
      </c>
      <c r="L73" s="9">
        <f>'[2]For-data-entry'!K66</f>
        <v>0</v>
      </c>
      <c r="M73" s="9">
        <f>'[2]For-data-entry'!L66</f>
        <v>0</v>
      </c>
      <c r="N73" s="15"/>
      <c r="O73" s="14" t="s">
        <v>53</v>
      </c>
      <c r="P73" s="9">
        <f>'[2]For-data-entry'!M66</f>
        <v>0</v>
      </c>
      <c r="Q73" s="9">
        <f>'[2]For-data-entry'!N66</f>
        <v>0</v>
      </c>
      <c r="R73" s="9">
        <f>'[2]For-data-entry'!O66</f>
        <v>157835.28</v>
      </c>
      <c r="S73" s="9">
        <f>'[2]For-data-entry'!P66</f>
        <v>24550.799999999999</v>
      </c>
      <c r="T73" s="9">
        <f>'[2]For-data-entry'!Q66</f>
        <v>182386.08</v>
      </c>
      <c r="U73" s="13" t="e">
        <f>'[2]For-data-entry'!R66</f>
        <v>#DIV/0!</v>
      </c>
      <c r="V73" s="13" t="e">
        <f>'[2]For-data-entry'!S66</f>
        <v>#DIV/0!</v>
      </c>
      <c r="W73" s="9" t="e">
        <f>'[2]For-data-entry'!T66</f>
        <v>#DIV/0!</v>
      </c>
      <c r="X73" s="9" t="e">
        <f>'[2]For-data-entry'!U66</f>
        <v>#DIV/0!</v>
      </c>
      <c r="Y73" s="9" t="e">
        <f>'[2]For-data-entry'!V66</f>
        <v>#DIV/0!</v>
      </c>
    </row>
    <row r="74" spans="1:25">
      <c r="A74" s="15"/>
      <c r="B74" s="14" t="s">
        <v>0</v>
      </c>
      <c r="C74" s="12"/>
      <c r="D74" s="12">
        <f>'[2]For-data-entry'!C67</f>
        <v>4039</v>
      </c>
      <c r="E74" s="12">
        <f>'[2]For-data-entry'!D67</f>
        <v>2441</v>
      </c>
      <c r="F74" s="12">
        <f>'[2]For-data-entry'!E67</f>
        <v>2172</v>
      </c>
      <c r="G74" s="12">
        <f>'[2]For-data-entry'!F67</f>
        <v>2155</v>
      </c>
      <c r="H74" s="12">
        <f>'[2]For-data-entry'!G67</f>
        <v>10807</v>
      </c>
      <c r="I74" s="9">
        <f>'[2]For-data-entry'!H67</f>
        <v>7354217.1936808042</v>
      </c>
      <c r="J74" s="9">
        <f>'[2]For-data-entry'!I67</f>
        <v>9778866.3352898639</v>
      </c>
      <c r="K74" s="9">
        <f>'[2]For-data-entry'!J67</f>
        <v>16322737.957827419</v>
      </c>
      <c r="L74" s="9">
        <f>'[2]For-data-entry'!K67</f>
        <v>46636760.035868168</v>
      </c>
      <c r="M74" s="9">
        <f>'[2]For-data-entry'!L67</f>
        <v>80092581.522666261</v>
      </c>
      <c r="N74" s="15"/>
      <c r="O74" s="14" t="s">
        <v>0</v>
      </c>
      <c r="P74" s="9">
        <f>'[2]For-data-entry'!M67</f>
        <v>7288604.6448029941</v>
      </c>
      <c r="Q74" s="9">
        <f>'[2]For-data-entry'!N67</f>
        <v>7987118.383836261</v>
      </c>
      <c r="R74" s="9">
        <f>'[2]For-data-entry'!O67</f>
        <v>10466903.059532972</v>
      </c>
      <c r="S74" s="9">
        <f>'[2]For-data-entry'!P67</f>
        <v>35841715.135823652</v>
      </c>
      <c r="T74" s="9">
        <f>'[2]For-data-entry'!Q67</f>
        <v>61584341.223995879</v>
      </c>
      <c r="U74" s="13">
        <f>'[2]For-data-entry'!R67</f>
        <v>99.107824161976225</v>
      </c>
      <c r="V74" s="9">
        <f>'[2]For-data-entry'!S67</f>
        <v>81.677344898482119</v>
      </c>
      <c r="W74" s="9">
        <f>'[2]For-data-entry'!T67</f>
        <v>64.124677407528097</v>
      </c>
      <c r="X74" s="9">
        <f>'[2]For-data-entry'!U67</f>
        <v>76.852926979185327</v>
      </c>
      <c r="Y74" s="9">
        <f>'[2]For-data-entry'!V67</f>
        <v>76.891442444725627</v>
      </c>
    </row>
    <row r="75" spans="1:25">
      <c r="A75" s="11"/>
      <c r="B75" s="11"/>
      <c r="C75" s="12"/>
      <c r="D75" s="12"/>
      <c r="E75" s="12"/>
      <c r="F75" s="12"/>
      <c r="G75" s="12"/>
      <c r="H75" s="12"/>
      <c r="I75" s="9"/>
      <c r="J75" s="9"/>
      <c r="K75" s="9"/>
      <c r="L75" s="9"/>
      <c r="M75" s="9"/>
      <c r="N75" s="11"/>
      <c r="O75" s="11"/>
      <c r="P75" s="9"/>
      <c r="Q75" s="9"/>
      <c r="R75" s="9"/>
      <c r="S75" s="9"/>
      <c r="T75" s="9"/>
      <c r="U75" s="10"/>
      <c r="V75" s="10"/>
      <c r="W75" s="10"/>
      <c r="X75" s="10"/>
      <c r="Y75" s="9"/>
    </row>
    <row r="81" spans="1:2" s="6" customFormat="1">
      <c r="A81" s="8"/>
      <c r="B81" s="8"/>
    </row>
    <row r="82" spans="1:2" s="6" customFormat="1">
      <c r="A82" s="8"/>
      <c r="B82" s="8"/>
    </row>
    <row r="83" spans="1:2" s="6" customFormat="1">
      <c r="A83" s="8"/>
      <c r="B83" s="8"/>
    </row>
    <row r="84" spans="1:2" s="6" customFormat="1">
      <c r="A84" s="8"/>
      <c r="B84" s="8"/>
    </row>
    <row r="85" spans="1:2" s="6" customFormat="1">
      <c r="A85" s="8"/>
      <c r="B85" s="8"/>
    </row>
    <row r="86" spans="1:2" s="6" customFormat="1">
      <c r="A86" s="8"/>
      <c r="B86" s="8"/>
    </row>
    <row r="87" spans="1:2" s="6" customFormat="1">
      <c r="A87" s="8"/>
      <c r="B87" s="8"/>
    </row>
    <row r="88" spans="1:2" s="6" customFormat="1">
      <c r="A88" s="8"/>
      <c r="B88" s="8"/>
    </row>
    <row r="89" spans="1:2" s="6" customFormat="1">
      <c r="A89" s="8"/>
      <c r="B89" s="8"/>
    </row>
    <row r="90" spans="1:2" s="6" customFormat="1">
      <c r="A90" s="8"/>
      <c r="B90" s="8"/>
    </row>
    <row r="91" spans="1:2" s="6" customFormat="1">
      <c r="A91" s="8"/>
      <c r="B91" s="8"/>
    </row>
    <row r="92" spans="1:2" s="6" customFormat="1">
      <c r="A92" s="8"/>
      <c r="B92" s="8"/>
    </row>
    <row r="93" spans="1:2" s="6" customFormat="1">
      <c r="A93" s="8"/>
      <c r="B93" s="8"/>
    </row>
    <row r="94" spans="1:2" s="6" customFormat="1">
      <c r="A94" s="8"/>
      <c r="B94" s="8"/>
    </row>
    <row r="95" spans="1:2" s="6" customFormat="1">
      <c r="A95" s="8"/>
      <c r="B95" s="8"/>
    </row>
    <row r="96" spans="1:2" s="6" customFormat="1">
      <c r="A96" s="8"/>
      <c r="B96" s="8"/>
    </row>
    <row r="97" spans="1:2" s="6" customFormat="1">
      <c r="A97" s="8"/>
      <c r="B97" s="8"/>
    </row>
    <row r="98" spans="1:2" s="6" customFormat="1">
      <c r="A98" s="8"/>
      <c r="B98" s="8"/>
    </row>
    <row r="99" spans="1:2" s="6" customFormat="1">
      <c r="A99" s="8"/>
      <c r="B99" s="8"/>
    </row>
    <row r="100" spans="1:2" s="6" customFormat="1">
      <c r="A100" s="8"/>
      <c r="B100" s="8"/>
    </row>
    <row r="101" spans="1:2" s="6" customFormat="1">
      <c r="A101" s="8"/>
      <c r="B101" s="8"/>
    </row>
    <row r="102" spans="1:2" s="6" customFormat="1">
      <c r="A102" s="8"/>
      <c r="B102" s="8"/>
    </row>
    <row r="103" spans="1:2" s="6" customFormat="1">
      <c r="A103" s="8"/>
      <c r="B103" s="8"/>
    </row>
    <row r="104" spans="1:2" s="6" customFormat="1">
      <c r="A104" s="8"/>
      <c r="B104" s="8"/>
    </row>
    <row r="105" spans="1:2" s="6" customFormat="1">
      <c r="A105" s="8"/>
      <c r="B105" s="8"/>
    </row>
    <row r="106" spans="1:2" s="6" customFormat="1">
      <c r="A106" s="8"/>
      <c r="B106" s="8"/>
    </row>
    <row r="107" spans="1:2" s="6" customFormat="1">
      <c r="A107" s="8"/>
      <c r="B107" s="8"/>
    </row>
    <row r="108" spans="1:2" s="6" customFormat="1">
      <c r="A108" s="8"/>
      <c r="B108" s="8"/>
    </row>
    <row r="109" spans="1:2" s="6" customFormat="1">
      <c r="A109" s="8"/>
      <c r="B109" s="8"/>
    </row>
    <row r="110" spans="1:2" s="6" customFormat="1">
      <c r="A110" s="8"/>
      <c r="B110" s="8"/>
    </row>
    <row r="111" spans="1:2" s="6" customFormat="1">
      <c r="A111" s="8"/>
      <c r="B111" s="8"/>
    </row>
    <row r="112" spans="1:2" s="6" customFormat="1">
      <c r="A112" s="8"/>
      <c r="B112" s="8"/>
    </row>
    <row r="113" spans="1:2" s="6" customFormat="1">
      <c r="A113" s="8"/>
      <c r="B113" s="8"/>
    </row>
    <row r="114" spans="1:2" s="6" customFormat="1">
      <c r="A114" s="8"/>
      <c r="B114" s="8"/>
    </row>
    <row r="115" spans="1:2" s="6" customFormat="1">
      <c r="A115" s="8"/>
      <c r="B115" s="8"/>
    </row>
    <row r="116" spans="1:2" s="6" customFormat="1">
      <c r="A116" s="8"/>
      <c r="B116" s="8"/>
    </row>
    <row r="117" spans="1:2" s="6" customFormat="1">
      <c r="A117" s="8"/>
      <c r="B117" s="8"/>
    </row>
    <row r="118" spans="1:2" s="6" customFormat="1">
      <c r="A118" s="8"/>
      <c r="B118" s="8"/>
    </row>
    <row r="119" spans="1:2" s="6" customFormat="1">
      <c r="A119" s="8"/>
      <c r="B119" s="8"/>
    </row>
    <row r="120" spans="1:2" s="6" customFormat="1">
      <c r="A120" s="8"/>
      <c r="B120" s="8"/>
    </row>
    <row r="121" spans="1:2" s="6" customFormat="1">
      <c r="A121" s="8"/>
      <c r="B121" s="8"/>
    </row>
    <row r="122" spans="1:2" s="6" customFormat="1">
      <c r="A122" s="8"/>
      <c r="B122" s="8"/>
    </row>
  </sheetData>
  <mergeCells count="33">
    <mergeCell ref="B39:B40"/>
    <mergeCell ref="D39:H39"/>
    <mergeCell ref="I39:M39"/>
    <mergeCell ref="O39:O40"/>
    <mergeCell ref="N38:X38"/>
    <mergeCell ref="P39:T39"/>
    <mergeCell ref="U39:Y39"/>
    <mergeCell ref="I40:M40"/>
    <mergeCell ref="P40:T40"/>
    <mergeCell ref="U40:Y40"/>
    <mergeCell ref="A37:M37"/>
    <mergeCell ref="A38:M38"/>
    <mergeCell ref="N37:X37"/>
    <mergeCell ref="A16:B16"/>
    <mergeCell ref="N13:O13"/>
    <mergeCell ref="N36:X36"/>
    <mergeCell ref="A36:M36"/>
    <mergeCell ref="N16:O16"/>
    <mergeCell ref="A1:M1"/>
    <mergeCell ref="N1:Y1"/>
    <mergeCell ref="A2:M2"/>
    <mergeCell ref="N2:Y2"/>
    <mergeCell ref="B4:B5"/>
    <mergeCell ref="D4:H4"/>
    <mergeCell ref="I4:M4"/>
    <mergeCell ref="O4:O5"/>
    <mergeCell ref="A3:M3"/>
    <mergeCell ref="N3:Y3"/>
    <mergeCell ref="P4:T4"/>
    <mergeCell ref="U4:Y4"/>
    <mergeCell ref="I5:M5"/>
    <mergeCell ref="P5:T5"/>
    <mergeCell ref="U5:Y5"/>
  </mergeCells>
  <printOptions gridLines="1"/>
  <pageMargins left="0.94488188976377963" right="0" top="0.98425196850393704" bottom="3.937007874015748E-2" header="0.51181102362204722" footer="0.51181102362204722"/>
  <pageSetup paperSize="9" scale="69" orientation="landscape" horizontalDpi="200" verticalDpi="200" r:id="rId1"/>
  <headerFooter alignWithMargins="0"/>
  <rowBreaks count="1" manualBreakCount="1">
    <brk id="35" max="1048575" man="1"/>
  </rowBreaks>
  <colBreaks count="1" manualBreakCount="1">
    <brk id="13" max="1638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N63"/>
  <sheetViews>
    <sheetView view="pageBreakPreview" zoomScale="60" workbookViewId="0">
      <pane ySplit="4" topLeftCell="A47" activePane="bottomLeft" state="frozen"/>
      <selection pane="bottomLeft" activeCell="R73" sqref="R73"/>
    </sheetView>
  </sheetViews>
  <sheetFormatPr defaultRowHeight="12.75"/>
  <cols>
    <col min="1" max="1" width="9.140625" style="236" customWidth="1"/>
    <col min="2" max="2" width="40" style="235" customWidth="1"/>
    <col min="3" max="3" width="15.5703125" style="235" customWidth="1"/>
    <col min="4" max="4" width="17.42578125" style="234" customWidth="1"/>
    <col min="5" max="5" width="13.7109375" style="235" customWidth="1"/>
    <col min="6" max="6" width="14.42578125" style="234" customWidth="1"/>
    <col min="7" max="7" width="13.85546875" style="235" customWidth="1"/>
    <col min="8" max="8" width="15.85546875" style="234" customWidth="1"/>
    <col min="9" max="9" width="18.5703125" style="234" customWidth="1"/>
    <col min="10" max="10" width="17.42578125" style="234" customWidth="1"/>
    <col min="11" max="11" width="17.140625" style="234" customWidth="1"/>
    <col min="12" max="12" width="20.140625" style="233" customWidth="1"/>
    <col min="13" max="13" width="16.42578125" style="233" customWidth="1"/>
    <col min="14" max="14" width="17.7109375" style="233" customWidth="1"/>
    <col min="15" max="15" width="9.140625" style="232" customWidth="1"/>
    <col min="16" max="16384" width="9.140625" style="232"/>
  </cols>
  <sheetData>
    <row r="1" spans="1:14" ht="36.75" customHeight="1">
      <c r="A1" s="490" t="s">
        <v>332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</row>
    <row r="2" spans="1:14" ht="52.5" customHeight="1">
      <c r="A2" s="259"/>
      <c r="B2" s="258" t="s">
        <v>80</v>
      </c>
      <c r="C2" s="494" t="s">
        <v>331</v>
      </c>
      <c r="D2" s="494"/>
      <c r="E2" s="494"/>
      <c r="F2" s="494"/>
      <c r="G2" s="494"/>
      <c r="H2" s="494"/>
      <c r="I2" s="492" t="s">
        <v>330</v>
      </c>
      <c r="J2" s="492"/>
      <c r="K2" s="492"/>
      <c r="L2" s="493" t="s">
        <v>329</v>
      </c>
      <c r="M2" s="493"/>
      <c r="N2" s="493"/>
    </row>
    <row r="3" spans="1:14" ht="33.75" customHeight="1">
      <c r="A3" s="241"/>
      <c r="B3" s="257"/>
      <c r="C3" s="256" t="s">
        <v>73</v>
      </c>
      <c r="D3" s="255" t="s">
        <v>250</v>
      </c>
      <c r="E3" s="256" t="s">
        <v>73</v>
      </c>
      <c r="F3" s="255" t="s">
        <v>250</v>
      </c>
      <c r="G3" s="256" t="s">
        <v>73</v>
      </c>
      <c r="H3" s="255" t="s">
        <v>250</v>
      </c>
      <c r="I3" s="255" t="s">
        <v>250</v>
      </c>
      <c r="J3" s="255" t="s">
        <v>250</v>
      </c>
      <c r="K3" s="255" t="s">
        <v>250</v>
      </c>
      <c r="L3" s="254" t="s">
        <v>328</v>
      </c>
      <c r="M3" s="254" t="s">
        <v>328</v>
      </c>
      <c r="N3" s="254" t="s">
        <v>328</v>
      </c>
    </row>
    <row r="4" spans="1:14" ht="12.75" customHeight="1">
      <c r="A4" s="241" t="s">
        <v>327</v>
      </c>
      <c r="B4" s="253" t="s">
        <v>92</v>
      </c>
      <c r="C4" s="491" t="s">
        <v>326</v>
      </c>
      <c r="D4" s="491"/>
      <c r="E4" s="491" t="s">
        <v>325</v>
      </c>
      <c r="F4" s="491"/>
      <c r="G4" s="491" t="s">
        <v>324</v>
      </c>
      <c r="H4" s="491"/>
      <c r="I4" s="252" t="s">
        <v>326</v>
      </c>
      <c r="J4" s="252" t="s">
        <v>325</v>
      </c>
      <c r="K4" s="252" t="s">
        <v>324</v>
      </c>
      <c r="L4" s="251" t="s">
        <v>326</v>
      </c>
      <c r="M4" s="251" t="s">
        <v>325</v>
      </c>
      <c r="N4" s="251" t="s">
        <v>324</v>
      </c>
    </row>
    <row r="5" spans="1:14" ht="16.5">
      <c r="A5" s="247">
        <v>1</v>
      </c>
      <c r="B5" s="250" t="s">
        <v>155</v>
      </c>
      <c r="C5" s="243">
        <f>[3]GSS!CW6</f>
        <v>1578</v>
      </c>
      <c r="D5" s="242">
        <f>[3]GSS!CX6</f>
        <v>10128</v>
      </c>
      <c r="E5" s="243">
        <f>[3]GSS!CY6</f>
        <v>331</v>
      </c>
      <c r="F5" s="242">
        <f>[3]GSS!CZ6</f>
        <v>837</v>
      </c>
      <c r="G5" s="243">
        <f>[3]GSS!DA6</f>
        <v>377</v>
      </c>
      <c r="H5" s="242">
        <f>[3]GSS!DB6</f>
        <v>1060</v>
      </c>
      <c r="I5" s="242">
        <f>[3]GSS!DC6</f>
        <v>4746</v>
      </c>
      <c r="J5" s="242">
        <f>[3]GSS!DD6</f>
        <v>1426</v>
      </c>
      <c r="K5" s="242">
        <f>[3]GSS!DE6</f>
        <v>1115</v>
      </c>
      <c r="L5" s="237">
        <f>[3]GSS!DF6</f>
        <v>46.860189573459714</v>
      </c>
      <c r="M5" s="237">
        <f>[3]GSS!DG6</f>
        <v>170.37037037037038</v>
      </c>
      <c r="N5" s="237">
        <f>[3]GSS!DH6</f>
        <v>105.18867924528301</v>
      </c>
    </row>
    <row r="6" spans="1:14" ht="16.5">
      <c r="A6" s="247">
        <v>2</v>
      </c>
      <c r="B6" s="250" t="s">
        <v>154</v>
      </c>
      <c r="C6" s="243">
        <f>[3]GSS!CW7</f>
        <v>4612</v>
      </c>
      <c r="D6" s="242">
        <f>[3]GSS!CX7</f>
        <v>7011</v>
      </c>
      <c r="E6" s="243">
        <f>[3]GSS!CY7</f>
        <v>241</v>
      </c>
      <c r="F6" s="242">
        <f>[3]GSS!CZ7</f>
        <v>684</v>
      </c>
      <c r="G6" s="243">
        <f>[3]GSS!DA7</f>
        <v>451</v>
      </c>
      <c r="H6" s="242">
        <f>[3]GSS!DB7</f>
        <v>1561</v>
      </c>
      <c r="I6" s="242">
        <f>[3]GSS!DC7</f>
        <v>195</v>
      </c>
      <c r="J6" s="242">
        <f>[3]GSS!DD7</f>
        <v>156</v>
      </c>
      <c r="K6" s="242">
        <f>[3]GSS!DE7</f>
        <v>161</v>
      </c>
      <c r="L6" s="237">
        <f>[3]GSS!DF7</f>
        <v>2.7813436029097129</v>
      </c>
      <c r="M6" s="237">
        <f>[3]GSS!DG7</f>
        <v>22.807017543859647</v>
      </c>
      <c r="N6" s="237">
        <f>[3]GSS!DH7</f>
        <v>10.31390134529148</v>
      </c>
    </row>
    <row r="7" spans="1:14" ht="16.5">
      <c r="A7" s="247">
        <v>3</v>
      </c>
      <c r="B7" s="250" t="s">
        <v>8</v>
      </c>
      <c r="C7" s="243">
        <f>[3]GSS!CW8</f>
        <v>456</v>
      </c>
      <c r="D7" s="242">
        <f>[3]GSS!CX8</f>
        <v>2568</v>
      </c>
      <c r="E7" s="243">
        <f>[3]GSS!CY8</f>
        <v>392</v>
      </c>
      <c r="F7" s="242">
        <f>[3]GSS!CZ8</f>
        <v>801</v>
      </c>
      <c r="G7" s="243">
        <f>[3]GSS!DA8</f>
        <v>720</v>
      </c>
      <c r="H7" s="242">
        <f>[3]GSS!DB8</f>
        <v>3038.68</v>
      </c>
      <c r="I7" s="242">
        <f>[3]GSS!DC8</f>
        <v>58</v>
      </c>
      <c r="J7" s="242">
        <f>[3]GSS!DD8</f>
        <v>28</v>
      </c>
      <c r="K7" s="242">
        <f>[3]GSS!DE8</f>
        <v>18</v>
      </c>
      <c r="L7" s="237">
        <f>[3]GSS!DF8</f>
        <v>2.2585669781931461</v>
      </c>
      <c r="M7" s="237">
        <f>[3]GSS!DG8</f>
        <v>3.4956304619225969</v>
      </c>
      <c r="N7" s="237">
        <f>[3]GSS!DH8</f>
        <v>0.59236247317914359</v>
      </c>
    </row>
    <row r="8" spans="1:14" ht="16.5">
      <c r="A8" s="247">
        <v>4</v>
      </c>
      <c r="B8" s="250" t="s">
        <v>323</v>
      </c>
      <c r="C8" s="243">
        <f>[3]GSS!CW9</f>
        <v>581</v>
      </c>
      <c r="D8" s="242">
        <f>[3]GSS!CX9</f>
        <v>2388</v>
      </c>
      <c r="E8" s="243">
        <f>[3]GSS!CY9</f>
        <v>120</v>
      </c>
      <c r="F8" s="242">
        <f>[3]GSS!CZ9</f>
        <v>457</v>
      </c>
      <c r="G8" s="243">
        <f>[3]GSS!DA9</f>
        <v>1943</v>
      </c>
      <c r="H8" s="242">
        <f>[3]GSS!DB9</f>
        <v>8202</v>
      </c>
      <c r="I8" s="242">
        <f>[3]GSS!DC9</f>
        <v>95</v>
      </c>
      <c r="J8" s="242">
        <f>[3]GSS!DD9</f>
        <v>18</v>
      </c>
      <c r="K8" s="242">
        <f>[3]GSS!DE9</f>
        <v>706</v>
      </c>
      <c r="L8" s="237">
        <f>[3]GSS!DF9</f>
        <v>3.9782244556113908</v>
      </c>
      <c r="M8" s="237">
        <f>[3]GSS!DG9</f>
        <v>3.9387308533916849</v>
      </c>
      <c r="N8" s="237">
        <f>[3]GSS!DH9</f>
        <v>8.6076566691050953</v>
      </c>
    </row>
    <row r="9" spans="1:14" ht="16.5">
      <c r="A9" s="247">
        <v>5</v>
      </c>
      <c r="B9" s="250" t="s">
        <v>2</v>
      </c>
      <c r="C9" s="243">
        <f>[3]GSS!CW10</f>
        <v>825</v>
      </c>
      <c r="D9" s="242">
        <f>[3]GSS!CX10</f>
        <v>4292</v>
      </c>
      <c r="E9" s="243">
        <f>[3]GSS!CY10</f>
        <v>27</v>
      </c>
      <c r="F9" s="242">
        <f>[3]GSS!CZ10</f>
        <v>99</v>
      </c>
      <c r="G9" s="243">
        <f>[3]GSS!DA10</f>
        <v>48</v>
      </c>
      <c r="H9" s="242">
        <f>[3]GSS!DB10</f>
        <v>195</v>
      </c>
      <c r="I9" s="242">
        <f>[3]GSS!DC10</f>
        <v>554</v>
      </c>
      <c r="J9" s="242">
        <f>[3]GSS!DD10</f>
        <v>4</v>
      </c>
      <c r="K9" s="242">
        <f>[3]GSS!DE10</f>
        <v>2</v>
      </c>
      <c r="L9" s="237">
        <f>[3]GSS!DF10</f>
        <v>12.907735321528424</v>
      </c>
      <c r="M9" s="237">
        <f>[3]GSS!DG10</f>
        <v>4.0404040404040407</v>
      </c>
      <c r="N9" s="237">
        <f>[3]GSS!DH10</f>
        <v>1.0256410256410255</v>
      </c>
    </row>
    <row r="10" spans="1:14" ht="15.75">
      <c r="A10" s="241"/>
      <c r="B10" s="240" t="s">
        <v>91</v>
      </c>
      <c r="C10" s="249">
        <f>[3]GSS!CW11</f>
        <v>8052</v>
      </c>
      <c r="D10" s="248">
        <f>[3]GSS!CX11</f>
        <v>26387</v>
      </c>
      <c r="E10" s="249">
        <f>[3]GSS!CY11</f>
        <v>1111</v>
      </c>
      <c r="F10" s="248">
        <f>[3]GSS!CZ11</f>
        <v>2878</v>
      </c>
      <c r="G10" s="249">
        <f>[3]GSS!DA11</f>
        <v>3539</v>
      </c>
      <c r="H10" s="248">
        <f>[3]GSS!DB11</f>
        <v>14056.68</v>
      </c>
      <c r="I10" s="248">
        <f>[3]GSS!DC11</f>
        <v>5648</v>
      </c>
      <c r="J10" s="248">
        <f>[3]GSS!DD11</f>
        <v>1632</v>
      </c>
      <c r="K10" s="248">
        <f>[3]GSS!DE11</f>
        <v>2002</v>
      </c>
      <c r="L10" s="237">
        <f>[3]GSS!DF11</f>
        <v>21.404479478531094</v>
      </c>
      <c r="M10" s="237">
        <f>[3]GSS!DG11</f>
        <v>56.706045865184151</v>
      </c>
      <c r="N10" s="237">
        <f>[3]GSS!DH11</f>
        <v>14.242338873759664</v>
      </c>
    </row>
    <row r="11" spans="1:14" ht="15.75">
      <c r="A11" s="241"/>
      <c r="B11" s="240" t="s">
        <v>233</v>
      </c>
      <c r="C11" s="243"/>
      <c r="D11" s="242"/>
      <c r="E11" s="243"/>
      <c r="F11" s="242"/>
      <c r="G11" s="243"/>
      <c r="H11" s="242"/>
      <c r="I11" s="242"/>
      <c r="J11" s="242"/>
      <c r="K11" s="242"/>
      <c r="L11" s="237"/>
      <c r="M11" s="237"/>
      <c r="N11" s="237"/>
    </row>
    <row r="12" spans="1:14" ht="16.5">
      <c r="A12" s="247">
        <v>6</v>
      </c>
      <c r="B12" s="246" t="s">
        <v>153</v>
      </c>
      <c r="C12" s="243">
        <f>[3]GSS!CW13</f>
        <v>0</v>
      </c>
      <c r="D12" s="242">
        <f>[3]GSS!CX13</f>
        <v>0</v>
      </c>
      <c r="E12" s="243">
        <f>[3]GSS!CY13</f>
        <v>0</v>
      </c>
      <c r="F12" s="242">
        <f>[3]GSS!CZ13</f>
        <v>0</v>
      </c>
      <c r="G12" s="243">
        <f>[3]GSS!DA13</f>
        <v>48</v>
      </c>
      <c r="H12" s="242">
        <f>[3]GSS!DB13</f>
        <v>272</v>
      </c>
      <c r="I12" s="242">
        <f>[3]GSS!DC13</f>
        <v>0</v>
      </c>
      <c r="J12" s="242">
        <f>[3]GSS!DD13</f>
        <v>0</v>
      </c>
      <c r="K12" s="242">
        <f>[3]GSS!DE13</f>
        <v>23.01</v>
      </c>
      <c r="L12" s="237" t="e">
        <f>[3]GSS!DF13</f>
        <v>#DIV/0!</v>
      </c>
      <c r="M12" s="237" t="e">
        <f>[3]GSS!DG13</f>
        <v>#DIV/0!</v>
      </c>
      <c r="N12" s="237">
        <f>[3]GSS!DH13</f>
        <v>8.4595588235294112</v>
      </c>
    </row>
    <row r="13" spans="1:14" ht="16.5">
      <c r="A13" s="247">
        <v>7</v>
      </c>
      <c r="B13" s="246" t="s">
        <v>152</v>
      </c>
      <c r="C13" s="243">
        <f>[3]GSS!CW14</f>
        <v>0</v>
      </c>
      <c r="D13" s="242">
        <f>[3]GSS!CX14</f>
        <v>0</v>
      </c>
      <c r="E13" s="243">
        <f>[3]GSS!CY14</f>
        <v>0</v>
      </c>
      <c r="F13" s="242">
        <f>[3]GSS!CZ14</f>
        <v>0</v>
      </c>
      <c r="G13" s="243">
        <f>[3]GSS!DA14</f>
        <v>0</v>
      </c>
      <c r="H13" s="242">
        <f>[3]GSS!DB14</f>
        <v>0</v>
      </c>
      <c r="I13" s="242">
        <f>[3]GSS!DC14</f>
        <v>0</v>
      </c>
      <c r="J13" s="242">
        <f>[3]GSS!DD14</f>
        <v>0</v>
      </c>
      <c r="K13" s="242">
        <f>[3]GSS!DE14</f>
        <v>0</v>
      </c>
      <c r="L13" s="237" t="e">
        <f>[3]GSS!DF14</f>
        <v>#DIV/0!</v>
      </c>
      <c r="M13" s="237" t="e">
        <f>[3]GSS!DG14</f>
        <v>#DIV/0!</v>
      </c>
      <c r="N13" s="237" t="e">
        <f>[3]GSS!DH14</f>
        <v>#DIV/0!</v>
      </c>
    </row>
    <row r="14" spans="1:14" ht="16.5">
      <c r="A14" s="247">
        <v>8</v>
      </c>
      <c r="B14" s="246" t="s">
        <v>42</v>
      </c>
      <c r="C14" s="243">
        <f>[3]GSS!CW15</f>
        <v>15</v>
      </c>
      <c r="D14" s="242">
        <f>[3]GSS!CX15</f>
        <v>36</v>
      </c>
      <c r="E14" s="243">
        <f>[3]GSS!CY15</f>
        <v>0</v>
      </c>
      <c r="F14" s="242">
        <f>[3]GSS!CZ15</f>
        <v>0</v>
      </c>
      <c r="G14" s="243">
        <f>[3]GSS!DA15</f>
        <v>0</v>
      </c>
      <c r="H14" s="242">
        <f>[3]GSS!DB15</f>
        <v>0</v>
      </c>
      <c r="I14" s="242">
        <f>[3]GSS!DC15</f>
        <v>1</v>
      </c>
      <c r="J14" s="242">
        <f>[3]GSS!DD15</f>
        <v>0</v>
      </c>
      <c r="K14" s="242">
        <f>[3]GSS!DE15</f>
        <v>0</v>
      </c>
      <c r="L14" s="237">
        <f>[3]GSS!DF15</f>
        <v>2.7777777777777777</v>
      </c>
      <c r="M14" s="237" t="e">
        <f>[3]GSS!DG15</f>
        <v>#DIV/0!</v>
      </c>
      <c r="N14" s="237" t="e">
        <f>[3]GSS!DH15</f>
        <v>#DIV/0!</v>
      </c>
    </row>
    <row r="15" spans="1:14" ht="16.5">
      <c r="A15" s="247">
        <v>9</v>
      </c>
      <c r="B15" s="246" t="s">
        <v>41</v>
      </c>
      <c r="C15" s="243">
        <f>[3]GSS!CW16</f>
        <v>142</v>
      </c>
      <c r="D15" s="242">
        <f>[3]GSS!CX16</f>
        <v>521</v>
      </c>
      <c r="E15" s="243">
        <f>[3]GSS!CY16</f>
        <v>0</v>
      </c>
      <c r="F15" s="242">
        <f>[3]GSS!CZ16</f>
        <v>0</v>
      </c>
      <c r="G15" s="243">
        <f>[3]GSS!DA16</f>
        <v>0</v>
      </c>
      <c r="H15" s="242">
        <f>[3]GSS!DB16</f>
        <v>0</v>
      </c>
      <c r="I15" s="242">
        <f>[3]GSS!DC16</f>
        <v>94.9</v>
      </c>
      <c r="J15" s="242">
        <f>[3]GSS!DD16</f>
        <v>0</v>
      </c>
      <c r="K15" s="242">
        <f>[3]GSS!DE16</f>
        <v>0</v>
      </c>
      <c r="L15" s="237">
        <f>[3]GSS!DF16</f>
        <v>18.214971209213051</v>
      </c>
      <c r="M15" s="237" t="e">
        <f>[3]GSS!DG16</f>
        <v>#DIV/0!</v>
      </c>
      <c r="N15" s="237" t="e">
        <f>[3]GSS!DH16</f>
        <v>#DIV/0!</v>
      </c>
    </row>
    <row r="16" spans="1:14" ht="16.5">
      <c r="A16" s="247">
        <v>10</v>
      </c>
      <c r="B16" s="246" t="s">
        <v>151</v>
      </c>
      <c r="C16" s="243">
        <f>[3]GSS!CW17</f>
        <v>33</v>
      </c>
      <c r="D16" s="242">
        <f>[3]GSS!CX17</f>
        <v>109</v>
      </c>
      <c r="E16" s="243">
        <f>[3]GSS!CY17</f>
        <v>23</v>
      </c>
      <c r="F16" s="242">
        <f>[3]GSS!CZ17</f>
        <v>48</v>
      </c>
      <c r="G16" s="243">
        <f>[3]GSS!DA17</f>
        <v>40</v>
      </c>
      <c r="H16" s="242">
        <f>[3]GSS!DB17</f>
        <v>79</v>
      </c>
      <c r="I16" s="242">
        <f>[3]GSS!DC17</f>
        <v>19</v>
      </c>
      <c r="J16" s="242">
        <f>[3]GSS!DD17</f>
        <v>7</v>
      </c>
      <c r="K16" s="242">
        <f>[3]GSS!DE17</f>
        <v>29</v>
      </c>
      <c r="L16" s="237">
        <f>[3]GSS!DF17</f>
        <v>17.431192660550458</v>
      </c>
      <c r="M16" s="237">
        <f>[3]GSS!DG17</f>
        <v>14.583333333333334</v>
      </c>
      <c r="N16" s="237">
        <f>[3]GSS!DH17</f>
        <v>36.708860759493675</v>
      </c>
    </row>
    <row r="17" spans="1:14" ht="16.5">
      <c r="A17" s="247">
        <v>11</v>
      </c>
      <c r="B17" s="246" t="s">
        <v>150</v>
      </c>
      <c r="C17" s="243">
        <f>[3]GSS!CW18</f>
        <v>135</v>
      </c>
      <c r="D17" s="242">
        <f>[3]GSS!CX18</f>
        <v>245</v>
      </c>
      <c r="E17" s="243">
        <f>[3]GSS!CY18</f>
        <v>412</v>
      </c>
      <c r="F17" s="242">
        <f>[3]GSS!CZ18</f>
        <v>312</v>
      </c>
      <c r="G17" s="243">
        <f>[3]GSS!DA18</f>
        <v>0</v>
      </c>
      <c r="H17" s="242">
        <f>[3]GSS!DB18</f>
        <v>0</v>
      </c>
      <c r="I17" s="242">
        <f>[3]GSS!DC18</f>
        <v>0</v>
      </c>
      <c r="J17" s="242">
        <f>[3]GSS!DD18</f>
        <v>0</v>
      </c>
      <c r="K17" s="242">
        <f>[3]GSS!DE18</f>
        <v>0</v>
      </c>
      <c r="L17" s="237">
        <f>[3]GSS!DF18</f>
        <v>0</v>
      </c>
      <c r="M17" s="237">
        <f>[3]GSS!DG18</f>
        <v>0</v>
      </c>
      <c r="N17" s="237" t="e">
        <f>[3]GSS!DH18</f>
        <v>#DIV/0!</v>
      </c>
    </row>
    <row r="18" spans="1:14" ht="16.5">
      <c r="A18" s="247">
        <v>12</v>
      </c>
      <c r="B18" s="246" t="s">
        <v>149</v>
      </c>
      <c r="C18" s="243">
        <f>[3]GSS!CW19</f>
        <v>56</v>
      </c>
      <c r="D18" s="242">
        <f>[3]GSS!CX19</f>
        <v>144</v>
      </c>
      <c r="E18" s="243">
        <f>[3]GSS!CY19</f>
        <v>0</v>
      </c>
      <c r="F18" s="242">
        <f>[3]GSS!CZ19</f>
        <v>0</v>
      </c>
      <c r="G18" s="243">
        <f>[3]GSS!DA19</f>
        <v>0</v>
      </c>
      <c r="H18" s="242">
        <f>[3]GSS!DB19</f>
        <v>0</v>
      </c>
      <c r="I18" s="242">
        <f>[3]GSS!DC19</f>
        <v>39</v>
      </c>
      <c r="J18" s="242">
        <f>[3]GSS!DD19</f>
        <v>0</v>
      </c>
      <c r="K18" s="242">
        <f>[3]GSS!DE19</f>
        <v>0</v>
      </c>
      <c r="L18" s="237">
        <f>[3]GSS!DF19</f>
        <v>27.083333333333332</v>
      </c>
      <c r="M18" s="237" t="e">
        <f>[3]GSS!DG19</f>
        <v>#DIV/0!</v>
      </c>
      <c r="N18" s="237" t="e">
        <f>[3]GSS!DH19</f>
        <v>#DIV/0!</v>
      </c>
    </row>
    <row r="19" spans="1:14" ht="16.5">
      <c r="A19" s="247">
        <v>13</v>
      </c>
      <c r="B19" s="246" t="s">
        <v>148</v>
      </c>
      <c r="C19" s="243">
        <f>[3]GSS!CW20</f>
        <v>0</v>
      </c>
      <c r="D19" s="242">
        <f>[3]GSS!CX20</f>
        <v>0</v>
      </c>
      <c r="E19" s="243">
        <f>[3]GSS!CY20</f>
        <v>0</v>
      </c>
      <c r="F19" s="242">
        <f>[3]GSS!CZ20</f>
        <v>0</v>
      </c>
      <c r="G19" s="243">
        <f>[3]GSS!DA20</f>
        <v>353</v>
      </c>
      <c r="H19" s="242">
        <f>[3]GSS!DB20</f>
        <v>2116</v>
      </c>
      <c r="I19" s="242">
        <f>[3]GSS!DC20</f>
        <v>0</v>
      </c>
      <c r="J19" s="242">
        <f>[3]GSS!DD20</f>
        <v>0</v>
      </c>
      <c r="K19" s="242">
        <f>[3]GSS!DE20</f>
        <v>0</v>
      </c>
      <c r="L19" s="237" t="e">
        <f>[3]GSS!DF20</f>
        <v>#DIV/0!</v>
      </c>
      <c r="M19" s="237" t="e">
        <f>[3]GSS!DG20</f>
        <v>#DIV/0!</v>
      </c>
      <c r="N19" s="237">
        <f>[3]GSS!DH20</f>
        <v>0</v>
      </c>
    </row>
    <row r="20" spans="1:14" ht="16.5">
      <c r="A20" s="247">
        <v>14</v>
      </c>
      <c r="B20" s="246" t="s">
        <v>147</v>
      </c>
      <c r="C20" s="243">
        <f>[3]GSS!CW21</f>
        <v>36</v>
      </c>
      <c r="D20" s="242">
        <f>[3]GSS!CX21</f>
        <v>161.1</v>
      </c>
      <c r="E20" s="243">
        <f>[3]GSS!CY21</f>
        <v>0</v>
      </c>
      <c r="F20" s="242">
        <f>[3]GSS!CZ21</f>
        <v>0</v>
      </c>
      <c r="G20" s="243">
        <f>[3]GSS!DA21</f>
        <v>8</v>
      </c>
      <c r="H20" s="242">
        <f>[3]GSS!DB21</f>
        <v>29.8</v>
      </c>
      <c r="I20" s="242">
        <f>[3]GSS!DC21</f>
        <v>23.5</v>
      </c>
      <c r="J20" s="242">
        <f>[3]GSS!DD21</f>
        <v>0</v>
      </c>
      <c r="K20" s="242">
        <f>[3]GSS!DE21</f>
        <v>0</v>
      </c>
      <c r="L20" s="237">
        <f>[3]GSS!DF21</f>
        <v>14.587212911235259</v>
      </c>
      <c r="M20" s="237" t="e">
        <f>[3]GSS!DG21</f>
        <v>#DIV/0!</v>
      </c>
      <c r="N20" s="237">
        <f>[3]GSS!DH21</f>
        <v>0</v>
      </c>
    </row>
    <row r="21" spans="1:14" ht="16.5">
      <c r="A21" s="247">
        <v>15</v>
      </c>
      <c r="B21" s="246" t="s">
        <v>15</v>
      </c>
      <c r="C21" s="243">
        <f>[3]GSS!CW22</f>
        <v>0</v>
      </c>
      <c r="D21" s="242">
        <f>[3]GSS!CX22</f>
        <v>0</v>
      </c>
      <c r="E21" s="243">
        <f>[3]GSS!CY22</f>
        <v>0</v>
      </c>
      <c r="F21" s="242">
        <f>[3]GSS!CZ22</f>
        <v>0</v>
      </c>
      <c r="G21" s="243">
        <f>[3]GSS!DA22</f>
        <v>32</v>
      </c>
      <c r="H21" s="242">
        <f>[3]GSS!DB22</f>
        <v>156.69999999999999</v>
      </c>
      <c r="I21" s="242">
        <f>[3]GSS!DC22</f>
        <v>0</v>
      </c>
      <c r="J21" s="242">
        <f>[3]GSS!DD22</f>
        <v>0</v>
      </c>
      <c r="K21" s="242">
        <f>[3]GSS!DE22</f>
        <v>23.58</v>
      </c>
      <c r="L21" s="237" t="e">
        <f>[3]GSS!DF22</f>
        <v>#DIV/0!</v>
      </c>
      <c r="M21" s="237" t="e">
        <f>[3]GSS!DG22</f>
        <v>#DIV/0!</v>
      </c>
      <c r="N21" s="237">
        <f>[3]GSS!DH22</f>
        <v>15.047862156987875</v>
      </c>
    </row>
    <row r="22" spans="1:14" ht="16.5">
      <c r="A22" s="247">
        <v>16</v>
      </c>
      <c r="B22" s="246" t="s">
        <v>146</v>
      </c>
      <c r="C22" s="243">
        <f>[3]GSS!CW23</f>
        <v>29</v>
      </c>
      <c r="D22" s="242">
        <f>[3]GSS!CX23</f>
        <v>214</v>
      </c>
      <c r="E22" s="243">
        <f>[3]GSS!CY23</f>
        <v>0</v>
      </c>
      <c r="F22" s="242">
        <f>[3]GSS!CZ23</f>
        <v>0</v>
      </c>
      <c r="G22" s="243">
        <f>[3]GSS!DA23</f>
        <v>0</v>
      </c>
      <c r="H22" s="242">
        <f>[3]GSS!DB23</f>
        <v>0</v>
      </c>
      <c r="I22" s="242">
        <f>[3]GSS!DC23</f>
        <v>0</v>
      </c>
      <c r="J22" s="242">
        <f>[3]GSS!DD23</f>
        <v>0</v>
      </c>
      <c r="K22" s="242">
        <f>[3]GSS!DE23</f>
        <v>0</v>
      </c>
      <c r="L22" s="237">
        <f>[3]GSS!DF23</f>
        <v>0</v>
      </c>
      <c r="M22" s="237" t="e">
        <f>[3]GSS!DG23</f>
        <v>#DIV/0!</v>
      </c>
      <c r="N22" s="237" t="e">
        <f>[3]GSS!DH23</f>
        <v>#DIV/0!</v>
      </c>
    </row>
    <row r="23" spans="1:14" ht="16.5">
      <c r="A23" s="247">
        <v>17</v>
      </c>
      <c r="B23" s="246" t="s">
        <v>145</v>
      </c>
      <c r="C23" s="243">
        <f>[3]GSS!CW24</f>
        <v>9</v>
      </c>
      <c r="D23" s="242">
        <f>[3]GSS!CX24</f>
        <v>58</v>
      </c>
      <c r="E23" s="243">
        <f>[3]GSS!CY24</f>
        <v>0</v>
      </c>
      <c r="F23" s="242">
        <f>[3]GSS!CZ24</f>
        <v>0</v>
      </c>
      <c r="G23" s="243">
        <f>[3]GSS!DA24</f>
        <v>0</v>
      </c>
      <c r="H23" s="242">
        <f>[3]GSS!DB24</f>
        <v>0</v>
      </c>
      <c r="I23" s="242">
        <f>[3]GSS!DC24</f>
        <v>19</v>
      </c>
      <c r="J23" s="242">
        <f>[3]GSS!DD24</f>
        <v>0</v>
      </c>
      <c r="K23" s="242">
        <f>[3]GSS!DE24</f>
        <v>0</v>
      </c>
      <c r="L23" s="237">
        <f>[3]GSS!DF24</f>
        <v>32.758620689655174</v>
      </c>
      <c r="M23" s="237" t="e">
        <f>[3]GSS!DG24</f>
        <v>#DIV/0!</v>
      </c>
      <c r="N23" s="237" t="e">
        <f>[3]GSS!DH24</f>
        <v>#DIV/0!</v>
      </c>
    </row>
    <row r="24" spans="1:14" ht="16.5">
      <c r="A24" s="247">
        <v>18</v>
      </c>
      <c r="B24" s="246" t="s">
        <v>144</v>
      </c>
      <c r="C24" s="243">
        <f>[3]GSS!CW25</f>
        <v>15</v>
      </c>
      <c r="D24" s="242">
        <f>[3]GSS!CX25</f>
        <v>125</v>
      </c>
      <c r="E24" s="243">
        <f>[3]GSS!CY25</f>
        <v>0</v>
      </c>
      <c r="F24" s="242">
        <f>[3]GSS!CZ25</f>
        <v>0</v>
      </c>
      <c r="G24" s="243">
        <f>[3]GSS!DA25</f>
        <v>72</v>
      </c>
      <c r="H24" s="242">
        <f>[3]GSS!DB25</f>
        <v>199</v>
      </c>
      <c r="I24" s="242">
        <f>[3]GSS!DC25</f>
        <v>20</v>
      </c>
      <c r="J24" s="242">
        <f>[3]GSS!DD25</f>
        <v>0</v>
      </c>
      <c r="K24" s="242">
        <f>[3]GSS!DE25</f>
        <v>58</v>
      </c>
      <c r="L24" s="237">
        <f>[3]GSS!DF25</f>
        <v>16</v>
      </c>
      <c r="M24" s="237" t="e">
        <f>[3]GSS!DG25</f>
        <v>#DIV/0!</v>
      </c>
      <c r="N24" s="237">
        <f>[3]GSS!DH25</f>
        <v>29.145728643216078</v>
      </c>
    </row>
    <row r="25" spans="1:14" ht="16.5">
      <c r="A25" s="247">
        <v>19</v>
      </c>
      <c r="B25" s="246" t="s">
        <v>143</v>
      </c>
      <c r="C25" s="243">
        <f>[3]GSS!CW26</f>
        <v>90</v>
      </c>
      <c r="D25" s="242">
        <f>[3]GSS!CX26</f>
        <v>202</v>
      </c>
      <c r="E25" s="243">
        <f>[3]GSS!CY26</f>
        <v>0</v>
      </c>
      <c r="F25" s="242">
        <f>[3]GSS!CZ26</f>
        <v>0</v>
      </c>
      <c r="G25" s="243">
        <f>[3]GSS!DA26</f>
        <v>34</v>
      </c>
      <c r="H25" s="242">
        <f>[3]GSS!DB26</f>
        <v>81</v>
      </c>
      <c r="I25" s="242">
        <f>[3]GSS!DC26</f>
        <v>0</v>
      </c>
      <c r="J25" s="242">
        <f>[3]GSS!DD26</f>
        <v>0</v>
      </c>
      <c r="K25" s="242">
        <f>[3]GSS!DE26</f>
        <v>4</v>
      </c>
      <c r="L25" s="237">
        <f>[3]GSS!DF26</f>
        <v>0</v>
      </c>
      <c r="M25" s="237" t="e">
        <f>[3]GSS!DG26</f>
        <v>#DIV/0!</v>
      </c>
      <c r="N25" s="237">
        <f>[3]GSS!DH26</f>
        <v>4.9382716049382713</v>
      </c>
    </row>
    <row r="26" spans="1:14" ht="16.5">
      <c r="A26" s="247">
        <v>20</v>
      </c>
      <c r="B26" s="246" t="s">
        <v>142</v>
      </c>
      <c r="C26" s="243">
        <f>[3]GSS!CW27</f>
        <v>2</v>
      </c>
      <c r="D26" s="242">
        <f>[3]GSS!CX27</f>
        <v>3.88</v>
      </c>
      <c r="E26" s="243">
        <f>[3]GSS!CY27</f>
        <v>0</v>
      </c>
      <c r="F26" s="242">
        <f>[3]GSS!CZ27</f>
        <v>0</v>
      </c>
      <c r="G26" s="243">
        <f>[3]GSS!DA27</f>
        <v>0</v>
      </c>
      <c r="H26" s="242">
        <f>[3]GSS!DB27</f>
        <v>0</v>
      </c>
      <c r="I26" s="242">
        <f>[3]GSS!DC27</f>
        <v>0</v>
      </c>
      <c r="J26" s="242">
        <f>[3]GSS!DD27</f>
        <v>0</v>
      </c>
      <c r="K26" s="242">
        <f>[3]GSS!DE27</f>
        <v>0</v>
      </c>
      <c r="L26" s="237">
        <f>[3]GSS!DF27</f>
        <v>0</v>
      </c>
      <c r="M26" s="237" t="e">
        <f>[3]GSS!DG27</f>
        <v>#DIV/0!</v>
      </c>
      <c r="N26" s="237" t="e">
        <f>[3]GSS!DH27</f>
        <v>#DIV/0!</v>
      </c>
    </row>
    <row r="27" spans="1:14" ht="15.75">
      <c r="A27" s="247">
        <v>21</v>
      </c>
      <c r="B27" s="232" t="s">
        <v>141</v>
      </c>
      <c r="C27" s="243">
        <f>[3]GSS!CW28</f>
        <v>48</v>
      </c>
      <c r="D27" s="242">
        <f>[3]GSS!CX28</f>
        <v>293.45999999999998</v>
      </c>
      <c r="E27" s="243">
        <f>[3]GSS!CY28</f>
        <v>10</v>
      </c>
      <c r="F27" s="242">
        <f>[3]GSS!CZ28</f>
        <v>0</v>
      </c>
      <c r="G27" s="243">
        <f>[3]GSS!DA28</f>
        <v>0</v>
      </c>
      <c r="H27" s="242">
        <f>[3]GSS!DB28</f>
        <v>0</v>
      </c>
      <c r="I27" s="242">
        <f>[3]GSS!DC28</f>
        <v>48.61</v>
      </c>
      <c r="J27" s="242">
        <f>[3]GSS!DD28</f>
        <v>0</v>
      </c>
      <c r="K27" s="242">
        <f>[3]GSS!DE28</f>
        <v>0</v>
      </c>
      <c r="L27" s="237">
        <f>[3]GSS!DF28</f>
        <v>16.56443808355483</v>
      </c>
      <c r="M27" s="237" t="e">
        <f>[3]GSS!DG28</f>
        <v>#DIV/0!</v>
      </c>
      <c r="N27" s="237" t="e">
        <f>[3]GSS!DH28</f>
        <v>#DIV/0!</v>
      </c>
    </row>
    <row r="28" spans="1:14" ht="15.75">
      <c r="A28" s="241"/>
      <c r="B28" s="240" t="s">
        <v>89</v>
      </c>
      <c r="C28" s="243">
        <f>[3]GSS!CW29</f>
        <v>610</v>
      </c>
      <c r="D28" s="242">
        <f>[3]GSS!CX29</f>
        <v>2112.44</v>
      </c>
      <c r="E28" s="243">
        <f>[3]GSS!CY29</f>
        <v>445</v>
      </c>
      <c r="F28" s="242">
        <f>[3]GSS!CZ29</f>
        <v>360</v>
      </c>
      <c r="G28" s="243">
        <f>[3]GSS!DA29</f>
        <v>587</v>
      </c>
      <c r="H28" s="242">
        <f>[3]GSS!DB29</f>
        <v>2933.5</v>
      </c>
      <c r="I28" s="242">
        <f>[3]GSS!DC29</f>
        <v>265.01</v>
      </c>
      <c r="J28" s="242">
        <f>[3]GSS!DD29</f>
        <v>7</v>
      </c>
      <c r="K28" s="242">
        <f>[3]GSS!DE29</f>
        <v>137.59</v>
      </c>
      <c r="L28" s="237">
        <f>[3]GSS!DF29</f>
        <v>12.54520838461684</v>
      </c>
      <c r="M28" s="237">
        <f>[3]GSS!DG29</f>
        <v>1.9444444444444444</v>
      </c>
      <c r="N28" s="237">
        <f>[3]GSS!DH29</f>
        <v>4.6903016874041246</v>
      </c>
    </row>
    <row r="29" spans="1:14" ht="15.75">
      <c r="A29" s="241" t="s">
        <v>322</v>
      </c>
      <c r="B29" s="240" t="s">
        <v>69</v>
      </c>
      <c r="C29" s="243"/>
      <c r="D29" s="242"/>
      <c r="E29" s="243"/>
      <c r="F29" s="242"/>
      <c r="G29" s="243"/>
      <c r="H29" s="242"/>
      <c r="I29" s="242"/>
      <c r="J29" s="242"/>
      <c r="K29" s="242"/>
      <c r="L29" s="237"/>
      <c r="M29" s="237"/>
      <c r="N29" s="237"/>
    </row>
    <row r="30" spans="1:14" ht="16.5">
      <c r="A30" s="247">
        <v>22</v>
      </c>
      <c r="B30" s="246" t="s">
        <v>128</v>
      </c>
      <c r="C30" s="243">
        <f>[3]GSS!CW32</f>
        <v>581</v>
      </c>
      <c r="D30" s="242">
        <f>[3]GSS!CX32</f>
        <v>2469</v>
      </c>
      <c r="E30" s="243">
        <f>[3]GSS!CY32</f>
        <v>114</v>
      </c>
      <c r="F30" s="242">
        <f>[3]GSS!CZ32</f>
        <v>459</v>
      </c>
      <c r="G30" s="243">
        <f>[3]GSS!DA32</f>
        <v>277</v>
      </c>
      <c r="H30" s="242">
        <f>[3]GSS!DB32</f>
        <v>1107</v>
      </c>
      <c r="I30" s="242">
        <f>[3]GSS!DC32</f>
        <v>0</v>
      </c>
      <c r="J30" s="242">
        <f>[3]GSS!DD32</f>
        <v>0</v>
      </c>
      <c r="K30" s="242">
        <f>[3]GSS!DE32</f>
        <v>0</v>
      </c>
      <c r="L30" s="237">
        <f>[3]GSS!DF32</f>
        <v>0</v>
      </c>
      <c r="M30" s="237">
        <f>[3]GSS!DG32</f>
        <v>0</v>
      </c>
      <c r="N30" s="237">
        <f>[3]GSS!DH32</f>
        <v>0</v>
      </c>
    </row>
    <row r="31" spans="1:14" ht="16.5">
      <c r="A31" s="247">
        <v>23</v>
      </c>
      <c r="B31" s="246" t="s">
        <v>127</v>
      </c>
      <c r="C31" s="243">
        <f>[3]GSS!CW33</f>
        <v>0</v>
      </c>
      <c r="D31" s="242">
        <f>[3]GSS!CX33</f>
        <v>0</v>
      </c>
      <c r="E31" s="243">
        <f>[3]GSS!CY33</f>
        <v>0</v>
      </c>
      <c r="F31" s="242">
        <f>[3]GSS!CZ33</f>
        <v>0</v>
      </c>
      <c r="G31" s="243">
        <f>[3]GSS!DA33</f>
        <v>0</v>
      </c>
      <c r="H31" s="242">
        <f>[3]GSS!DB33</f>
        <v>0</v>
      </c>
      <c r="I31" s="242">
        <f>[3]GSS!DC33</f>
        <v>0</v>
      </c>
      <c r="J31" s="242">
        <f>[3]GSS!DD33</f>
        <v>0</v>
      </c>
      <c r="K31" s="242">
        <f>[3]GSS!DE33</f>
        <v>0</v>
      </c>
      <c r="L31" s="237" t="e">
        <f>[3]GSS!DF33</f>
        <v>#DIV/0!</v>
      </c>
      <c r="M31" s="237" t="e">
        <f>[3]GSS!DG33</f>
        <v>#DIV/0!</v>
      </c>
      <c r="N31" s="237" t="e">
        <f>[3]GSS!DH33</f>
        <v>#DIV/0!</v>
      </c>
    </row>
    <row r="32" spans="1:14" ht="16.5">
      <c r="A32" s="247">
        <v>24</v>
      </c>
      <c r="B32" s="246" t="s">
        <v>126</v>
      </c>
      <c r="C32" s="243">
        <f>[3]GSS!CW34</f>
        <v>0</v>
      </c>
      <c r="D32" s="242">
        <f>[3]GSS!CX34</f>
        <v>0</v>
      </c>
      <c r="E32" s="243">
        <f>[3]GSS!CY34</f>
        <v>0</v>
      </c>
      <c r="F32" s="242">
        <f>[3]GSS!CZ34</f>
        <v>0</v>
      </c>
      <c r="G32" s="243">
        <f>[3]GSS!DA34</f>
        <v>0</v>
      </c>
      <c r="H32" s="242">
        <f>[3]GSS!DB34</f>
        <v>0</v>
      </c>
      <c r="I32" s="242">
        <f>[3]GSS!DC34</f>
        <v>0</v>
      </c>
      <c r="J32" s="242">
        <f>[3]GSS!DD34</f>
        <v>0</v>
      </c>
      <c r="K32" s="242">
        <f>[3]GSS!DE34</f>
        <v>0</v>
      </c>
      <c r="L32" s="237" t="e">
        <f>[3]GSS!DF34</f>
        <v>#DIV/0!</v>
      </c>
      <c r="M32" s="237" t="e">
        <f>[3]GSS!DG34</f>
        <v>#DIV/0!</v>
      </c>
      <c r="N32" s="237" t="e">
        <f>[3]GSS!DH34</f>
        <v>#DIV/0!</v>
      </c>
    </row>
    <row r="33" spans="1:14" ht="16.5">
      <c r="A33" s="247">
        <v>25</v>
      </c>
      <c r="B33" s="246" t="s">
        <v>125</v>
      </c>
      <c r="C33" s="243">
        <f>[3]GSS!CW35</f>
        <v>1</v>
      </c>
      <c r="D33" s="242">
        <f>[3]GSS!CX35</f>
        <v>3.33</v>
      </c>
      <c r="E33" s="243">
        <f>[3]GSS!CY35</f>
        <v>0</v>
      </c>
      <c r="F33" s="242">
        <f>[3]GSS!CZ35</f>
        <v>0</v>
      </c>
      <c r="G33" s="243">
        <f>[3]GSS!DA35</f>
        <v>0</v>
      </c>
      <c r="H33" s="242">
        <f>[3]GSS!DB35</f>
        <v>0</v>
      </c>
      <c r="I33" s="242">
        <f>[3]GSS!DC35</f>
        <v>0</v>
      </c>
      <c r="J33" s="242">
        <f>[3]GSS!DD35</f>
        <v>0</v>
      </c>
      <c r="K33" s="242">
        <f>[3]GSS!DE35</f>
        <v>0</v>
      </c>
      <c r="L33" s="237">
        <f>[3]GSS!DF35</f>
        <v>0</v>
      </c>
      <c r="M33" s="237" t="e">
        <f>[3]GSS!DG35</f>
        <v>#DIV/0!</v>
      </c>
      <c r="N33" s="237" t="e">
        <f>[3]GSS!DH35</f>
        <v>#DIV/0!</v>
      </c>
    </row>
    <row r="34" spans="1:14" ht="16.5">
      <c r="A34" s="247">
        <v>26</v>
      </c>
      <c r="B34" s="246" t="s">
        <v>124</v>
      </c>
      <c r="C34" s="243">
        <f>[3]GSS!CW36</f>
        <v>0</v>
      </c>
      <c r="D34" s="242">
        <f>[3]GSS!CX36</f>
        <v>0</v>
      </c>
      <c r="E34" s="243">
        <f>[3]GSS!CY36</f>
        <v>0</v>
      </c>
      <c r="F34" s="242">
        <f>[3]GSS!CZ36</f>
        <v>0</v>
      </c>
      <c r="G34" s="243">
        <f>[3]GSS!DA36</f>
        <v>0</v>
      </c>
      <c r="H34" s="242">
        <f>[3]GSS!DB36</f>
        <v>0</v>
      </c>
      <c r="I34" s="242">
        <f>[3]GSS!DC36</f>
        <v>0</v>
      </c>
      <c r="J34" s="242">
        <f>[3]GSS!DD36</f>
        <v>0</v>
      </c>
      <c r="K34" s="242">
        <f>[3]GSS!DE36</f>
        <v>0</v>
      </c>
      <c r="L34" s="237" t="e">
        <f>[3]GSS!DF36</f>
        <v>#DIV/0!</v>
      </c>
      <c r="M34" s="237" t="e">
        <f>[3]GSS!DG36</f>
        <v>#DIV/0!</v>
      </c>
      <c r="N34" s="237" t="e">
        <f>[3]GSS!DH36</f>
        <v>#DIV/0!</v>
      </c>
    </row>
    <row r="35" spans="1:14" ht="16.5">
      <c r="A35" s="247">
        <v>27</v>
      </c>
      <c r="B35" s="246" t="s">
        <v>123</v>
      </c>
      <c r="C35" s="243">
        <f>[3]GSS!CW37</f>
        <v>0</v>
      </c>
      <c r="D35" s="242">
        <f>[3]GSS!CX37</f>
        <v>0</v>
      </c>
      <c r="E35" s="243">
        <f>[3]GSS!CY37</f>
        <v>13</v>
      </c>
      <c r="F35" s="242">
        <f>[3]GSS!CZ37</f>
        <v>25</v>
      </c>
      <c r="G35" s="243">
        <f>[3]GSS!DA37</f>
        <v>0</v>
      </c>
      <c r="H35" s="242">
        <f>[3]GSS!DB37</f>
        <v>0</v>
      </c>
      <c r="I35" s="242">
        <f>[3]GSS!DC37</f>
        <v>0</v>
      </c>
      <c r="J35" s="242">
        <f>[3]GSS!DD37</f>
        <v>0</v>
      </c>
      <c r="K35" s="242">
        <f>[3]GSS!DE37</f>
        <v>0</v>
      </c>
      <c r="L35" s="237" t="e">
        <f>[3]GSS!DF37</f>
        <v>#DIV/0!</v>
      </c>
      <c r="M35" s="237">
        <f>[3]GSS!DG37</f>
        <v>0</v>
      </c>
      <c r="N35" s="237" t="e">
        <f>[3]GSS!DH37</f>
        <v>#DIV/0!</v>
      </c>
    </row>
    <row r="36" spans="1:14" ht="16.5">
      <c r="A36" s="247">
        <v>28</v>
      </c>
      <c r="B36" s="246" t="s">
        <v>122</v>
      </c>
      <c r="C36" s="243">
        <f>[3]GSS!CW38</f>
        <v>0</v>
      </c>
      <c r="D36" s="242">
        <f>[3]GSS!CX38</f>
        <v>0</v>
      </c>
      <c r="E36" s="243">
        <f>[3]GSS!CY38</f>
        <v>0</v>
      </c>
      <c r="F36" s="242">
        <f>[3]GSS!CZ38</f>
        <v>0</v>
      </c>
      <c r="G36" s="243">
        <f>[3]GSS!DA38</f>
        <v>0</v>
      </c>
      <c r="H36" s="242">
        <f>[3]GSS!DB38</f>
        <v>0</v>
      </c>
      <c r="I36" s="242">
        <f>[3]GSS!DC38</f>
        <v>0</v>
      </c>
      <c r="J36" s="242">
        <f>[3]GSS!DD38</f>
        <v>0</v>
      </c>
      <c r="K36" s="242">
        <f>[3]GSS!DE38</f>
        <v>0</v>
      </c>
      <c r="L36" s="237" t="e">
        <f>[3]GSS!DF38</f>
        <v>#DIV/0!</v>
      </c>
      <c r="M36" s="237" t="e">
        <f>[3]GSS!DG38</f>
        <v>#DIV/0!</v>
      </c>
      <c r="N36" s="237" t="e">
        <f>[3]GSS!DH38</f>
        <v>#DIV/0!</v>
      </c>
    </row>
    <row r="37" spans="1:14" ht="16.5">
      <c r="A37" s="247">
        <v>29</v>
      </c>
      <c r="B37" s="246" t="s">
        <v>121</v>
      </c>
      <c r="C37" s="243">
        <f>[3]GSS!CW39</f>
        <v>9</v>
      </c>
      <c r="D37" s="242">
        <f>[3]GSS!CX39</f>
        <v>51</v>
      </c>
      <c r="E37" s="243">
        <f>[3]GSS!CY39</f>
        <v>0</v>
      </c>
      <c r="F37" s="242">
        <f>[3]GSS!CZ39</f>
        <v>0</v>
      </c>
      <c r="G37" s="243">
        <f>[3]GSS!DA39</f>
        <v>0</v>
      </c>
      <c r="H37" s="242">
        <f>[3]GSS!DB39</f>
        <v>0</v>
      </c>
      <c r="I37" s="242">
        <f>[3]GSS!DC39</f>
        <v>0.94</v>
      </c>
      <c r="J37" s="242">
        <f>[3]GSS!DD39</f>
        <v>0</v>
      </c>
      <c r="K37" s="242">
        <f>[3]GSS!DE39</f>
        <v>0</v>
      </c>
      <c r="L37" s="237">
        <f>[3]GSS!DF39</f>
        <v>1.8431372549019605</v>
      </c>
      <c r="M37" s="237" t="e">
        <f>[3]GSS!DG39</f>
        <v>#DIV/0!</v>
      </c>
      <c r="N37" s="237" t="e">
        <f>[3]GSS!DH39</f>
        <v>#DIV/0!</v>
      </c>
    </row>
    <row r="38" spans="1:14" ht="16.5">
      <c r="A38" s="247">
        <v>30</v>
      </c>
      <c r="B38" s="246" t="s">
        <v>120</v>
      </c>
      <c r="C38" s="243">
        <f>[3]GSS!CW40</f>
        <v>0</v>
      </c>
      <c r="D38" s="242">
        <f>[3]GSS!CX40</f>
        <v>0</v>
      </c>
      <c r="E38" s="243">
        <f>[3]GSS!CY40</f>
        <v>0</v>
      </c>
      <c r="F38" s="242">
        <f>[3]GSS!CZ40</f>
        <v>0</v>
      </c>
      <c r="G38" s="243">
        <f>[3]GSS!DA40</f>
        <v>0</v>
      </c>
      <c r="H38" s="242">
        <f>[3]GSS!DB40</f>
        <v>0</v>
      </c>
      <c r="I38" s="242">
        <f>[3]GSS!DC40</f>
        <v>0</v>
      </c>
      <c r="J38" s="242">
        <f>[3]GSS!DD40</f>
        <v>0</v>
      </c>
      <c r="K38" s="242">
        <f>[3]GSS!DE40</f>
        <v>0</v>
      </c>
      <c r="L38" s="237" t="e">
        <f>[3]GSS!DF40</f>
        <v>#DIV/0!</v>
      </c>
      <c r="M38" s="237" t="e">
        <f>[3]GSS!DG40</f>
        <v>#DIV/0!</v>
      </c>
      <c r="N38" s="237" t="e">
        <f>[3]GSS!DH40</f>
        <v>#DIV/0!</v>
      </c>
    </row>
    <row r="39" spans="1:14" ht="16.5">
      <c r="A39" s="247">
        <v>31</v>
      </c>
      <c r="B39" s="246" t="s">
        <v>119</v>
      </c>
      <c r="C39" s="243">
        <f>[3]GSS!CW41</f>
        <v>0</v>
      </c>
      <c r="D39" s="242">
        <f>[3]GSS!CX41</f>
        <v>0</v>
      </c>
      <c r="E39" s="243">
        <f>[3]GSS!CY41</f>
        <v>0</v>
      </c>
      <c r="F39" s="242">
        <f>[3]GSS!CZ41</f>
        <v>0</v>
      </c>
      <c r="G39" s="243">
        <f>[3]GSS!DA41</f>
        <v>26</v>
      </c>
      <c r="H39" s="242">
        <f>[3]GSS!DB41</f>
        <v>7.2</v>
      </c>
      <c r="I39" s="242">
        <f>[3]GSS!DC41</f>
        <v>0</v>
      </c>
      <c r="J39" s="242">
        <f>[3]GSS!DD41</f>
        <v>0</v>
      </c>
      <c r="K39" s="242">
        <f>[3]GSS!DE41</f>
        <v>7.2</v>
      </c>
      <c r="L39" s="237" t="e">
        <f>[3]GSS!DF41</f>
        <v>#DIV/0!</v>
      </c>
      <c r="M39" s="237" t="e">
        <f>[3]GSS!DG41</f>
        <v>#DIV/0!</v>
      </c>
      <c r="N39" s="237">
        <f>[3]GSS!DH41</f>
        <v>100</v>
      </c>
    </row>
    <row r="40" spans="1:14" ht="15.75">
      <c r="A40" s="247">
        <v>32</v>
      </c>
      <c r="B40" s="232" t="s">
        <v>118</v>
      </c>
      <c r="C40" s="243">
        <f>[3]GSS!CW42</f>
        <v>0</v>
      </c>
      <c r="D40" s="242">
        <f>[3]GSS!CX42</f>
        <v>0</v>
      </c>
      <c r="E40" s="243">
        <f>[3]GSS!CY42</f>
        <v>0</v>
      </c>
      <c r="F40" s="242">
        <f>[3]GSS!CZ42</f>
        <v>0</v>
      </c>
      <c r="G40" s="243">
        <f>[3]GSS!DA42</f>
        <v>0</v>
      </c>
      <c r="H40" s="242">
        <f>[3]GSS!DB42</f>
        <v>0</v>
      </c>
      <c r="I40" s="242">
        <f>[3]GSS!DC42</f>
        <v>0</v>
      </c>
      <c r="J40" s="242">
        <f>[3]GSS!DD42</f>
        <v>0</v>
      </c>
      <c r="K40" s="242">
        <f>[3]GSS!DE42</f>
        <v>0</v>
      </c>
      <c r="L40" s="237" t="e">
        <f>[3]GSS!DF42</f>
        <v>#DIV/0!</v>
      </c>
      <c r="M40" s="237" t="e">
        <f>[3]GSS!DG42</f>
        <v>#DIV/0!</v>
      </c>
      <c r="N40" s="237" t="e">
        <f>[3]GSS!DH42</f>
        <v>#DIV/0!</v>
      </c>
    </row>
    <row r="41" spans="1:14" ht="16.5">
      <c r="A41" s="247">
        <v>33</v>
      </c>
      <c r="B41" s="246" t="s">
        <v>117</v>
      </c>
      <c r="C41" s="243">
        <f>[3]GSS!CW43</f>
        <v>1</v>
      </c>
      <c r="D41" s="242">
        <f>[3]GSS!CX43</f>
        <v>4.09</v>
      </c>
      <c r="E41" s="243">
        <f>[3]GSS!CY43</f>
        <v>0</v>
      </c>
      <c r="F41" s="242">
        <f>[3]GSS!CZ43</f>
        <v>0</v>
      </c>
      <c r="G41" s="243">
        <f>[3]GSS!DA43</f>
        <v>0</v>
      </c>
      <c r="H41" s="242">
        <f>[3]GSS!DB43</f>
        <v>0</v>
      </c>
      <c r="I41" s="242">
        <f>[3]GSS!DC43</f>
        <v>0</v>
      </c>
      <c r="J41" s="242">
        <f>[3]GSS!DD43</f>
        <v>0</v>
      </c>
      <c r="K41" s="242">
        <f>[3]GSS!DE43</f>
        <v>0</v>
      </c>
      <c r="L41" s="237">
        <f>[3]GSS!DF43</f>
        <v>0</v>
      </c>
      <c r="M41" s="237" t="e">
        <f>[3]GSS!DG43</f>
        <v>#DIV/0!</v>
      </c>
      <c r="N41" s="237" t="e">
        <f>[3]GSS!DH43</f>
        <v>#DIV/0!</v>
      </c>
    </row>
    <row r="42" spans="1:14" ht="16.5">
      <c r="A42" s="247">
        <v>34</v>
      </c>
      <c r="B42" s="246" t="s">
        <v>116</v>
      </c>
      <c r="C42" s="243">
        <f>[3]GSS!CW44</f>
        <v>0</v>
      </c>
      <c r="D42" s="242">
        <f>[3]GSS!CX44</f>
        <v>0</v>
      </c>
      <c r="E42" s="243">
        <f>[3]GSS!CY44</f>
        <v>0</v>
      </c>
      <c r="F42" s="242">
        <f>[3]GSS!CZ44</f>
        <v>0</v>
      </c>
      <c r="G42" s="243">
        <f>[3]GSS!DA44</f>
        <v>0</v>
      </c>
      <c r="H42" s="242">
        <f>[3]GSS!DB44</f>
        <v>0</v>
      </c>
      <c r="I42" s="242">
        <f>[3]GSS!DC44</f>
        <v>0</v>
      </c>
      <c r="J42" s="242">
        <f>[3]GSS!DD44</f>
        <v>0</v>
      </c>
      <c r="K42" s="242">
        <f>[3]GSS!DE44</f>
        <v>0</v>
      </c>
      <c r="L42" s="237" t="e">
        <f>[3]GSS!DF44</f>
        <v>#DIV/0!</v>
      </c>
      <c r="M42" s="237" t="e">
        <f>[3]GSS!DG44</f>
        <v>#DIV/0!</v>
      </c>
      <c r="N42" s="237" t="e">
        <f>[3]GSS!DH44</f>
        <v>#DIV/0!</v>
      </c>
    </row>
    <row r="43" spans="1:14" ht="16.5">
      <c r="A43" s="247">
        <v>35</v>
      </c>
      <c r="B43" s="246" t="s">
        <v>115</v>
      </c>
      <c r="C43" s="243">
        <f>[3]GSS!CW45</f>
        <v>15</v>
      </c>
      <c r="D43" s="242">
        <f>[3]GSS!CX45</f>
        <v>26.5</v>
      </c>
      <c r="E43" s="243">
        <f>[3]GSS!CY45</f>
        <v>0</v>
      </c>
      <c r="F43" s="242">
        <f>[3]GSS!CZ45</f>
        <v>0</v>
      </c>
      <c r="G43" s="243">
        <f>[3]GSS!DA45</f>
        <v>0</v>
      </c>
      <c r="H43" s="242">
        <f>[3]GSS!DB45</f>
        <v>0</v>
      </c>
      <c r="I43" s="242">
        <f>[3]GSS!DC45</f>
        <v>0.32</v>
      </c>
      <c r="J43" s="242">
        <f>[3]GSS!DD45</f>
        <v>0</v>
      </c>
      <c r="K43" s="242">
        <f>[3]GSS!DE45</f>
        <v>0</v>
      </c>
      <c r="L43" s="237">
        <f>[3]GSS!DF45</f>
        <v>1.2075471698113207</v>
      </c>
      <c r="M43" s="237" t="e">
        <f>[3]GSS!DG45</f>
        <v>#DIV/0!</v>
      </c>
      <c r="N43" s="237" t="e">
        <f>[3]GSS!DH45</f>
        <v>#DIV/0!</v>
      </c>
    </row>
    <row r="44" spans="1:14" ht="15.75">
      <c r="A44" s="247">
        <v>36</v>
      </c>
      <c r="B44" s="232" t="s">
        <v>114</v>
      </c>
      <c r="C44" s="243">
        <f>[3]GSS!CW46</f>
        <v>4</v>
      </c>
      <c r="D44" s="242">
        <f>[3]GSS!CX46</f>
        <v>26.72</v>
      </c>
      <c r="E44" s="243">
        <f>[3]GSS!CY46</f>
        <v>2</v>
      </c>
      <c r="F44" s="242">
        <f>[3]GSS!CZ46</f>
        <v>7</v>
      </c>
      <c r="G44" s="243">
        <f>[3]GSS!DA46</f>
        <v>0</v>
      </c>
      <c r="H44" s="242">
        <f>[3]GSS!DB46</f>
        <v>0</v>
      </c>
      <c r="I44" s="242">
        <f>[3]GSS!DC46</f>
        <v>0</v>
      </c>
      <c r="J44" s="242">
        <f>[3]GSS!DD46</f>
        <v>0</v>
      </c>
      <c r="K44" s="242">
        <f>[3]GSS!DE46</f>
        <v>0</v>
      </c>
      <c r="L44" s="237">
        <f>[3]GSS!DF46</f>
        <v>0</v>
      </c>
      <c r="M44" s="237">
        <f>[3]GSS!DG46</f>
        <v>0</v>
      </c>
      <c r="N44" s="237" t="e">
        <f>[3]GSS!DH46</f>
        <v>#DIV/0!</v>
      </c>
    </row>
    <row r="45" spans="1:14" ht="16.5">
      <c r="A45" s="247">
        <v>37</v>
      </c>
      <c r="B45" s="246" t="s">
        <v>28</v>
      </c>
      <c r="C45" s="243">
        <f>[3]GSS!CW47</f>
        <v>0</v>
      </c>
      <c r="D45" s="242">
        <f>[3]GSS!CX47</f>
        <v>0</v>
      </c>
      <c r="E45" s="243">
        <f>[3]GSS!CY47</f>
        <v>0</v>
      </c>
      <c r="F45" s="242">
        <f>[3]GSS!CZ47</f>
        <v>0</v>
      </c>
      <c r="G45" s="243">
        <f>[3]GSS!DA47</f>
        <v>238</v>
      </c>
      <c r="H45" s="242">
        <f>[3]GSS!DB47</f>
        <v>59</v>
      </c>
      <c r="I45" s="242">
        <f>[3]GSS!DC47</f>
        <v>0</v>
      </c>
      <c r="J45" s="242">
        <f>[3]GSS!DD47</f>
        <v>0</v>
      </c>
      <c r="K45" s="242">
        <f>[3]GSS!DE47</f>
        <v>4</v>
      </c>
      <c r="L45" s="237" t="e">
        <f>[3]GSS!DF47</f>
        <v>#DIV/0!</v>
      </c>
      <c r="M45" s="237" t="e">
        <f>[3]GSS!DG47</f>
        <v>#DIV/0!</v>
      </c>
      <c r="N45" s="237">
        <f>[3]GSS!DH47</f>
        <v>6.7796610169491522</v>
      </c>
    </row>
    <row r="46" spans="1:14" ht="16.5">
      <c r="A46" s="247">
        <v>38</v>
      </c>
      <c r="B46" s="246" t="s">
        <v>113</v>
      </c>
      <c r="C46" s="243">
        <f>[3]GSS!CW48</f>
        <v>0</v>
      </c>
      <c r="D46" s="242">
        <f>[3]GSS!CX48</f>
        <v>0</v>
      </c>
      <c r="E46" s="243">
        <f>[3]GSS!CY48</f>
        <v>0</v>
      </c>
      <c r="F46" s="242">
        <f>[3]GSS!CZ48</f>
        <v>0</v>
      </c>
      <c r="G46" s="243">
        <f>[3]GSS!DA48</f>
        <v>0</v>
      </c>
      <c r="H46" s="242">
        <f>[3]GSS!DB48</f>
        <v>0</v>
      </c>
      <c r="I46" s="242">
        <f>[3]GSS!DC48</f>
        <v>0</v>
      </c>
      <c r="J46" s="242">
        <f>[3]GSS!DD48</f>
        <v>0</v>
      </c>
      <c r="K46" s="242">
        <f>[3]GSS!DE48</f>
        <v>0</v>
      </c>
      <c r="L46" s="237" t="e">
        <f>[3]GSS!DF48</f>
        <v>#DIV/0!</v>
      </c>
      <c r="M46" s="237" t="e">
        <f>[3]GSS!DG48</f>
        <v>#DIV/0!</v>
      </c>
      <c r="N46" s="237" t="e">
        <f>[3]GSS!DH48</f>
        <v>#DIV/0!</v>
      </c>
    </row>
    <row r="47" spans="1:14" ht="15.75">
      <c r="A47" s="241"/>
      <c r="B47" s="240" t="s">
        <v>302</v>
      </c>
      <c r="C47" s="243">
        <f>[3]GSS!CW49</f>
        <v>611</v>
      </c>
      <c r="D47" s="242">
        <f>[3]GSS!CX49</f>
        <v>2580.64</v>
      </c>
      <c r="E47" s="243">
        <f>[3]GSS!CY49</f>
        <v>129</v>
      </c>
      <c r="F47" s="242">
        <f>[3]GSS!CZ49</f>
        <v>491</v>
      </c>
      <c r="G47" s="243">
        <f>[3]GSS!DA49</f>
        <v>541</v>
      </c>
      <c r="H47" s="242">
        <f>[3]GSS!DB49</f>
        <v>1173.2</v>
      </c>
      <c r="I47" s="242">
        <f>[3]GSS!DC49</f>
        <v>1.26</v>
      </c>
      <c r="J47" s="242">
        <f>[3]GSS!DD49</f>
        <v>0</v>
      </c>
      <c r="K47" s="242">
        <f>[3]GSS!DE49</f>
        <v>11.2</v>
      </c>
      <c r="L47" s="237">
        <f>[3]GSS!DF49</f>
        <v>4.8825097650195305E-2</v>
      </c>
      <c r="M47" s="237">
        <f>[3]GSS!DG49</f>
        <v>0</v>
      </c>
      <c r="N47" s="237">
        <f>[3]GSS!DH49</f>
        <v>0.95465393794749387</v>
      </c>
    </row>
    <row r="48" spans="1:14" ht="15.75">
      <c r="A48" s="241"/>
      <c r="B48" s="240"/>
      <c r="C48" s="243"/>
      <c r="D48" s="242"/>
      <c r="E48" s="243"/>
      <c r="F48" s="242"/>
      <c r="G48" s="243"/>
      <c r="H48" s="242"/>
      <c r="I48" s="242"/>
      <c r="J48" s="242"/>
      <c r="K48" s="242"/>
      <c r="L48" s="237"/>
      <c r="M48" s="237"/>
      <c r="N48" s="237"/>
    </row>
    <row r="49" spans="1:14" ht="15.75">
      <c r="A49" s="241" t="s">
        <v>321</v>
      </c>
      <c r="B49" s="240" t="s">
        <v>61</v>
      </c>
      <c r="C49" s="249"/>
      <c r="D49" s="248"/>
      <c r="E49" s="249"/>
      <c r="F49" s="248"/>
      <c r="G49" s="249"/>
      <c r="H49" s="248"/>
      <c r="I49" s="248"/>
      <c r="J49" s="248"/>
      <c r="K49" s="248"/>
      <c r="L49" s="237"/>
      <c r="M49" s="237"/>
      <c r="N49" s="237"/>
    </row>
    <row r="50" spans="1:14" ht="16.5">
      <c r="A50" s="247">
        <v>39</v>
      </c>
      <c r="B50" s="246" t="s">
        <v>112</v>
      </c>
      <c r="C50" s="243">
        <f>[3]GSS!CW52</f>
        <v>30</v>
      </c>
      <c r="D50" s="242">
        <f>[3]GSS!CX52</f>
        <v>39</v>
      </c>
      <c r="E50" s="243">
        <f>[3]GSS!CY52</f>
        <v>30</v>
      </c>
      <c r="F50" s="242">
        <f>[3]GSS!CZ52</f>
        <v>122</v>
      </c>
      <c r="G50" s="243">
        <f>[3]GSS!DA52</f>
        <v>86</v>
      </c>
      <c r="H50" s="242">
        <f>[3]GSS!DB52</f>
        <v>134</v>
      </c>
      <c r="I50" s="242">
        <f>[3]GSS!DC52</f>
        <v>0</v>
      </c>
      <c r="J50" s="242">
        <f>[3]GSS!DD52</f>
        <v>0</v>
      </c>
      <c r="K50" s="242">
        <f>[3]GSS!DE52</f>
        <v>0</v>
      </c>
      <c r="L50" s="237">
        <f>[3]GSS!DF52</f>
        <v>0</v>
      </c>
      <c r="M50" s="237">
        <f>[3]GSS!DG52</f>
        <v>0</v>
      </c>
      <c r="N50" s="237">
        <f>[3]GSS!DH52</f>
        <v>0</v>
      </c>
    </row>
    <row r="51" spans="1:14" ht="16.5">
      <c r="A51" s="247">
        <v>40</v>
      </c>
      <c r="B51" s="246" t="s">
        <v>111</v>
      </c>
      <c r="C51" s="243">
        <f>[3]GSS!CW53</f>
        <v>138</v>
      </c>
      <c r="D51" s="242">
        <f>[3]GSS!CX53</f>
        <v>431</v>
      </c>
      <c r="E51" s="243">
        <f>[3]GSS!CY53</f>
        <v>168</v>
      </c>
      <c r="F51" s="242">
        <f>[3]GSS!CZ53</f>
        <v>672</v>
      </c>
      <c r="G51" s="243">
        <f>[3]GSS!DA53</f>
        <v>179</v>
      </c>
      <c r="H51" s="242">
        <f>[3]GSS!DB53</f>
        <v>559</v>
      </c>
      <c r="I51" s="242">
        <f>[3]GSS!DC53</f>
        <v>54.97</v>
      </c>
      <c r="J51" s="242">
        <f>[3]GSS!DD53</f>
        <v>110.62</v>
      </c>
      <c r="K51" s="242">
        <f>[3]GSS!DE53</f>
        <v>82.79</v>
      </c>
      <c r="L51" s="237">
        <f>[3]GSS!DF53</f>
        <v>12.754060324825986</v>
      </c>
      <c r="M51" s="237">
        <f>[3]GSS!DG53</f>
        <v>16.461309523809526</v>
      </c>
      <c r="N51" s="237">
        <f>[3]GSS!DH53</f>
        <v>14.81037567084079</v>
      </c>
    </row>
    <row r="52" spans="1:14" ht="16.5">
      <c r="A52" s="247">
        <v>41</v>
      </c>
      <c r="B52" s="246" t="s">
        <v>110</v>
      </c>
      <c r="C52" s="243">
        <f>[3]GSS!CW54</f>
        <v>459</v>
      </c>
      <c r="D52" s="242">
        <f>[3]GSS!CX54</f>
        <v>1370</v>
      </c>
      <c r="E52" s="243">
        <f>[3]GSS!CY54</f>
        <v>684</v>
      </c>
      <c r="F52" s="242">
        <f>[3]GSS!CZ54</f>
        <v>1387</v>
      </c>
      <c r="G52" s="243">
        <f>[3]GSS!DA54</f>
        <v>241</v>
      </c>
      <c r="H52" s="242">
        <f>[3]GSS!DB54</f>
        <v>946</v>
      </c>
      <c r="I52" s="242">
        <f>[3]GSS!DC54</f>
        <v>83</v>
      </c>
      <c r="J52" s="242">
        <f>[3]GSS!DD54</f>
        <v>112</v>
      </c>
      <c r="K52" s="242">
        <f>[3]GSS!DE54</f>
        <v>61</v>
      </c>
      <c r="L52" s="237">
        <f>[3]GSS!DF54</f>
        <v>6.0583941605839415</v>
      </c>
      <c r="M52" s="237">
        <f>[3]GSS!DG54</f>
        <v>8.0749819754866614</v>
      </c>
      <c r="N52" s="237">
        <f>[3]GSS!DH54</f>
        <v>6.4482029598308666</v>
      </c>
    </row>
    <row r="53" spans="1:14" ht="15.75">
      <c r="A53" s="241"/>
      <c r="B53" s="240" t="s">
        <v>60</v>
      </c>
      <c r="C53" s="243">
        <f>[3]GSS!CW55</f>
        <v>627</v>
      </c>
      <c r="D53" s="242">
        <f>[3]GSS!CX55</f>
        <v>1840</v>
      </c>
      <c r="E53" s="243">
        <f>[3]GSS!CY55</f>
        <v>882</v>
      </c>
      <c r="F53" s="242">
        <f>[3]GSS!CZ55</f>
        <v>2181</v>
      </c>
      <c r="G53" s="243">
        <f>[3]GSS!DA55</f>
        <v>506</v>
      </c>
      <c r="H53" s="242">
        <f>[3]GSS!DB55</f>
        <v>1639</v>
      </c>
      <c r="I53" s="242">
        <f>[3]GSS!DC55</f>
        <v>137.97</v>
      </c>
      <c r="J53" s="242">
        <f>[3]GSS!DD55</f>
        <v>222.62</v>
      </c>
      <c r="K53" s="242">
        <f>[3]GSS!DE55</f>
        <v>143.79000000000002</v>
      </c>
      <c r="L53" s="237">
        <f>[3]GSS!DF55</f>
        <v>7.4983695652173914</v>
      </c>
      <c r="M53" s="237">
        <f>[3]GSS!DG55</f>
        <v>10.207244383310409</v>
      </c>
      <c r="N53" s="237">
        <f>[3]GSS!DH55</f>
        <v>8.7730323367907275</v>
      </c>
    </row>
    <row r="54" spans="1:14" ht="15.75">
      <c r="A54" s="241"/>
      <c r="B54" s="240" t="s">
        <v>301</v>
      </c>
      <c r="C54" s="239">
        <f>[3]GSS!CW57</f>
        <v>9900</v>
      </c>
      <c r="D54" s="238">
        <f>[3]GSS!CX57</f>
        <v>32920.080000000002</v>
      </c>
      <c r="E54" s="239">
        <f>[3]GSS!CY57</f>
        <v>2567</v>
      </c>
      <c r="F54" s="238">
        <f>[3]GSS!CZ57</f>
        <v>5910</v>
      </c>
      <c r="G54" s="239">
        <f>[3]GSS!DA57</f>
        <v>5173</v>
      </c>
      <c r="H54" s="238">
        <f>[3]GSS!DB57</f>
        <v>19802.38</v>
      </c>
      <c r="I54" s="238">
        <f>[3]GSS!DC57</f>
        <v>6052.2400000000007</v>
      </c>
      <c r="J54" s="238">
        <f>[3]GSS!DD57</f>
        <v>1861.62</v>
      </c>
      <c r="K54" s="238">
        <f>[3]GSS!DE57</f>
        <v>2294.58</v>
      </c>
      <c r="L54" s="237">
        <f>[3]GSS!DF57</f>
        <v>18.384645480812928</v>
      </c>
      <c r="M54" s="237">
        <f>[3]GSS!DG57</f>
        <v>31.499492385786798</v>
      </c>
      <c r="N54" s="237">
        <f>[3]GSS!DH57</f>
        <v>11.58739505049393</v>
      </c>
    </row>
    <row r="55" spans="1:14" ht="15.75">
      <c r="A55" s="241"/>
      <c r="B55" s="240" t="s">
        <v>320</v>
      </c>
      <c r="C55" s="239">
        <f>[3]GSS!CW59</f>
        <v>9273</v>
      </c>
      <c r="D55" s="238">
        <f>[3]GSS!CX59</f>
        <v>31080.079999999998</v>
      </c>
      <c r="E55" s="239">
        <f>[3]GSS!CY59</f>
        <v>1685</v>
      </c>
      <c r="F55" s="238">
        <f>[3]GSS!CZ59</f>
        <v>3729</v>
      </c>
      <c r="G55" s="239">
        <f>[3]GSS!DA59</f>
        <v>4667</v>
      </c>
      <c r="H55" s="238">
        <f>[3]GSS!DB59</f>
        <v>18163.38</v>
      </c>
      <c r="I55" s="238">
        <f>[3]GSS!DC59</f>
        <v>5914.27</v>
      </c>
      <c r="J55" s="238">
        <f>[3]GSS!DD59</f>
        <v>1639</v>
      </c>
      <c r="K55" s="238">
        <f>[3]GSS!DE59</f>
        <v>2150.79</v>
      </c>
      <c r="L55" s="237">
        <f>[3]GSS!DF59</f>
        <v>19.029133773143446</v>
      </c>
      <c r="M55" s="237">
        <f>[3]GSS!DG59</f>
        <v>43.952802359882007</v>
      </c>
      <c r="N55" s="237">
        <f>[3]GSS!DH59</f>
        <v>11.841353316398157</v>
      </c>
    </row>
    <row r="56" spans="1:14" ht="15.75">
      <c r="A56" s="241" t="s">
        <v>319</v>
      </c>
      <c r="B56" s="240" t="s">
        <v>56</v>
      </c>
      <c r="C56" s="243"/>
      <c r="D56" s="242"/>
      <c r="E56" s="243"/>
      <c r="F56" s="242"/>
      <c r="G56" s="243"/>
      <c r="H56" s="242"/>
      <c r="I56" s="242"/>
      <c r="J56" s="242"/>
      <c r="K56" s="242"/>
      <c r="L56" s="237"/>
      <c r="M56" s="237"/>
      <c r="N56" s="237"/>
    </row>
    <row r="57" spans="1:14" ht="16.5">
      <c r="A57" s="247">
        <v>42</v>
      </c>
      <c r="B57" s="246" t="s">
        <v>108</v>
      </c>
      <c r="C57" s="243">
        <f>[3]GSS!CW62</f>
        <v>0</v>
      </c>
      <c r="D57" s="242">
        <f>[3]GSS!CX62</f>
        <v>0</v>
      </c>
      <c r="E57" s="243">
        <f>[3]GSS!CY62</f>
        <v>0</v>
      </c>
      <c r="F57" s="242">
        <f>[3]GSS!CZ62</f>
        <v>0</v>
      </c>
      <c r="G57" s="243">
        <f>[3]GSS!DA62</f>
        <v>0</v>
      </c>
      <c r="H57" s="242">
        <f>[3]GSS!DB62</f>
        <v>0</v>
      </c>
      <c r="I57" s="242">
        <f>[3]GSS!DC62</f>
        <v>0</v>
      </c>
      <c r="J57" s="242">
        <f>[3]GSS!DD62</f>
        <v>0</v>
      </c>
      <c r="K57" s="242">
        <f>[3]GSS!DE62</f>
        <v>0</v>
      </c>
      <c r="L57" s="237" t="e">
        <f>[3]GSS!DF62</f>
        <v>#DIV/0!</v>
      </c>
      <c r="M57" s="237" t="e">
        <f>[3]GSS!DG62</f>
        <v>#DIV/0!</v>
      </c>
      <c r="N57" s="237" t="e">
        <f>[3]GSS!DH62</f>
        <v>#DIV/0!</v>
      </c>
    </row>
    <row r="58" spans="1:14" ht="16.5">
      <c r="A58" s="247">
        <v>43</v>
      </c>
      <c r="B58" s="246" t="s">
        <v>107</v>
      </c>
      <c r="C58" s="243">
        <f>[3]GSS!CW63</f>
        <v>0</v>
      </c>
      <c r="D58" s="242">
        <f>[3]GSS!CX63</f>
        <v>0</v>
      </c>
      <c r="E58" s="243">
        <f>[3]GSS!CY63</f>
        <v>0</v>
      </c>
      <c r="F58" s="242">
        <f>[3]GSS!CZ63</f>
        <v>0</v>
      </c>
      <c r="G58" s="243">
        <f>[3]GSS!DA63</f>
        <v>0</v>
      </c>
      <c r="H58" s="242">
        <f>[3]GSS!DB63</f>
        <v>0</v>
      </c>
      <c r="I58" s="242">
        <f>[3]GSS!DC63</f>
        <v>0</v>
      </c>
      <c r="J58" s="242">
        <f>[3]GSS!DD63</f>
        <v>0</v>
      </c>
      <c r="K58" s="242">
        <f>[3]GSS!DE63</f>
        <v>0</v>
      </c>
      <c r="L58" s="237" t="e">
        <f>[3]GSS!DF63</f>
        <v>#DIV/0!</v>
      </c>
      <c r="M58" s="237" t="e">
        <f>[3]GSS!DG63</f>
        <v>#DIV/0!</v>
      </c>
      <c r="N58" s="237" t="e">
        <f>[3]GSS!DH63</f>
        <v>#DIV/0!</v>
      </c>
    </row>
    <row r="59" spans="1:14" ht="16.5">
      <c r="A59" s="247">
        <v>44</v>
      </c>
      <c r="B59" s="246" t="s">
        <v>106</v>
      </c>
      <c r="C59" s="243">
        <f>[3]GSS!CW64</f>
        <v>0</v>
      </c>
      <c r="D59" s="242">
        <f>[3]GSS!CX64</f>
        <v>0</v>
      </c>
      <c r="E59" s="243">
        <f>[3]GSS!CY64</f>
        <v>0</v>
      </c>
      <c r="F59" s="242">
        <f>[3]GSS!CZ64</f>
        <v>0</v>
      </c>
      <c r="G59" s="243">
        <f>[3]GSS!DA64</f>
        <v>0</v>
      </c>
      <c r="H59" s="242">
        <f>[3]GSS!DB64</f>
        <v>0</v>
      </c>
      <c r="I59" s="242">
        <f>[3]GSS!DC64</f>
        <v>0</v>
      </c>
      <c r="J59" s="242">
        <f>[3]GSS!DD64</f>
        <v>0</v>
      </c>
      <c r="K59" s="242">
        <f>[3]GSS!DE64</f>
        <v>0</v>
      </c>
      <c r="L59" s="237" t="e">
        <f>[3]GSS!DF64</f>
        <v>#DIV/0!</v>
      </c>
      <c r="M59" s="237" t="e">
        <f>[3]GSS!DG64</f>
        <v>#DIV/0!</v>
      </c>
      <c r="N59" s="237" t="e">
        <f>[3]GSS!DH64</f>
        <v>#DIV/0!</v>
      </c>
    </row>
    <row r="60" spans="1:14" ht="15.75">
      <c r="A60" s="241"/>
      <c r="B60" s="240" t="s">
        <v>55</v>
      </c>
      <c r="C60" s="243">
        <f>[3]GSS!CW65</f>
        <v>0</v>
      </c>
      <c r="D60" s="242">
        <f>[3]GSS!CX65</f>
        <v>0</v>
      </c>
      <c r="E60" s="243">
        <f>[3]GSS!CY65</f>
        <v>0</v>
      </c>
      <c r="F60" s="242">
        <f>[3]GSS!CZ65</f>
        <v>0</v>
      </c>
      <c r="G60" s="243">
        <f>[3]GSS!DA65</f>
        <v>0</v>
      </c>
      <c r="H60" s="242">
        <f>[3]GSS!DB65</f>
        <v>0</v>
      </c>
      <c r="I60" s="242">
        <f>[3]GSS!DC65</f>
        <v>0</v>
      </c>
      <c r="J60" s="242">
        <f>[3]GSS!DD65</f>
        <v>0</v>
      </c>
      <c r="K60" s="242">
        <f>[3]GSS!DE65</f>
        <v>0</v>
      </c>
      <c r="L60" s="237" t="e">
        <f>[3]GSS!DF65</f>
        <v>#DIV/0!</v>
      </c>
      <c r="M60" s="237" t="e">
        <f>[3]GSS!DG65</f>
        <v>#DIV/0!</v>
      </c>
      <c r="N60" s="237" t="e">
        <f>[3]GSS!DH65</f>
        <v>#DIV/0!</v>
      </c>
    </row>
    <row r="61" spans="1:14" ht="15.75">
      <c r="A61" s="244">
        <v>45</v>
      </c>
      <c r="B61" s="245" t="s">
        <v>105</v>
      </c>
      <c r="C61" s="243">
        <f>[3]GSS!CW66</f>
        <v>0</v>
      </c>
      <c r="D61" s="242">
        <f>[3]GSS!CX66</f>
        <v>0</v>
      </c>
      <c r="E61" s="243">
        <f>[3]GSS!CY66</f>
        <v>0</v>
      </c>
      <c r="F61" s="242">
        <f>[3]GSS!CZ66</f>
        <v>0</v>
      </c>
      <c r="G61" s="243">
        <f>[3]GSS!DA66</f>
        <v>0</v>
      </c>
      <c r="H61" s="242">
        <f>[3]GSS!DB66</f>
        <v>0</v>
      </c>
      <c r="I61" s="242">
        <f>[3]GSS!DC66</f>
        <v>0</v>
      </c>
      <c r="J61" s="242">
        <f>[3]GSS!DD66</f>
        <v>0</v>
      </c>
      <c r="K61" s="242">
        <f>[3]GSS!DE66</f>
        <v>0</v>
      </c>
      <c r="L61" s="237" t="e">
        <f>[3]GSS!DF66</f>
        <v>#DIV/0!</v>
      </c>
      <c r="M61" s="237" t="e">
        <f>[3]GSS!DG66</f>
        <v>#DIV/0!</v>
      </c>
      <c r="N61" s="237" t="e">
        <f>[3]GSS!DH66</f>
        <v>#DIV/0!</v>
      </c>
    </row>
    <row r="62" spans="1:14" ht="15.75">
      <c r="A62" s="244"/>
      <c r="B62" s="240" t="s">
        <v>318</v>
      </c>
      <c r="C62" s="243">
        <f>[3]GSS!CW67</f>
        <v>0</v>
      </c>
      <c r="D62" s="242">
        <f>[3]GSS!CX67</f>
        <v>0</v>
      </c>
      <c r="E62" s="243">
        <f>[3]GSS!CY67</f>
        <v>0</v>
      </c>
      <c r="F62" s="242">
        <f>[3]GSS!CZ67</f>
        <v>0</v>
      </c>
      <c r="G62" s="243">
        <f>[3]GSS!DA67</f>
        <v>0</v>
      </c>
      <c r="H62" s="242">
        <f>[3]GSS!DB67</f>
        <v>0</v>
      </c>
      <c r="I62" s="242">
        <f>[3]GSS!DC67</f>
        <v>0</v>
      </c>
      <c r="J62" s="242">
        <f>[3]GSS!DD67</f>
        <v>0</v>
      </c>
      <c r="K62" s="242">
        <f>[3]GSS!DE67</f>
        <v>0</v>
      </c>
      <c r="L62" s="237" t="e">
        <f>[3]GSS!DF67</f>
        <v>#DIV/0!</v>
      </c>
      <c r="M62" s="237" t="e">
        <f>[3]GSS!DG67</f>
        <v>#DIV/0!</v>
      </c>
      <c r="N62" s="237" t="e">
        <f>[3]GSS!DH67</f>
        <v>#DIV/0!</v>
      </c>
    </row>
    <row r="63" spans="1:14" ht="15.75">
      <c r="A63" s="241"/>
      <c r="B63" s="240" t="s">
        <v>95</v>
      </c>
      <c r="C63" s="239">
        <f>[3]GSS!CW68</f>
        <v>9900</v>
      </c>
      <c r="D63" s="238">
        <f>[3]GSS!CX68</f>
        <v>32920.080000000002</v>
      </c>
      <c r="E63" s="239">
        <f>[3]GSS!CY68</f>
        <v>2567</v>
      </c>
      <c r="F63" s="238">
        <f>[3]GSS!CZ68</f>
        <v>5910</v>
      </c>
      <c r="G63" s="239">
        <f>[3]GSS!DA68</f>
        <v>5173</v>
      </c>
      <c r="H63" s="238">
        <f>[3]GSS!DB68</f>
        <v>19802.38</v>
      </c>
      <c r="I63" s="238">
        <f>[3]GSS!DC68</f>
        <v>6052.2400000000007</v>
      </c>
      <c r="J63" s="238">
        <f>[3]GSS!DD68</f>
        <v>1861.62</v>
      </c>
      <c r="K63" s="238">
        <f>[3]GSS!DE68</f>
        <v>2294.58</v>
      </c>
      <c r="L63" s="237">
        <f>[3]GSS!DF68</f>
        <v>18.384645480812928</v>
      </c>
      <c r="M63" s="237">
        <f>[3]GSS!DG68</f>
        <v>31.499492385786798</v>
      </c>
      <c r="N63" s="237">
        <f>[3]GSS!DH68</f>
        <v>11.58739505049393</v>
      </c>
    </row>
  </sheetData>
  <mergeCells count="7">
    <mergeCell ref="A1:N1"/>
    <mergeCell ref="G4:H4"/>
    <mergeCell ref="C4:D4"/>
    <mergeCell ref="E4:F4"/>
    <mergeCell ref="I2:K2"/>
    <mergeCell ref="L2:N2"/>
    <mergeCell ref="C2:H2"/>
  </mergeCells>
  <pageMargins left="1" right="1" top="1.14173228346457" bottom="0.196850393700787" header="0.31496062992126" footer="0.31496062992126"/>
  <pageSetup paperSize="9" scale="45" orientation="landscape" horizontalDpi="4294967293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79"/>
  <sheetViews>
    <sheetView topLeftCell="A55" workbookViewId="0">
      <selection activeCell="M15" sqref="M15"/>
    </sheetView>
  </sheetViews>
  <sheetFormatPr defaultRowHeight="12.75"/>
  <cols>
    <col min="1" max="1" width="4" style="212" bestFit="1" customWidth="1"/>
    <col min="2" max="2" width="26" style="212" customWidth="1"/>
    <col min="3" max="3" width="9.7109375" style="212" customWidth="1"/>
    <col min="4" max="4" width="10.5703125" style="213" customWidth="1"/>
    <col min="5" max="5" width="7.140625" style="212" customWidth="1"/>
    <col min="6" max="6" width="11.140625" style="213" customWidth="1"/>
    <col min="7" max="7" width="7.140625" style="212" customWidth="1"/>
    <col min="8" max="8" width="12.7109375" style="213" customWidth="1"/>
    <col min="9" max="9" width="8.42578125" style="212" customWidth="1"/>
    <col min="10" max="10" width="9.7109375" style="213" customWidth="1"/>
    <col min="11" max="11" width="9.140625" style="212" customWidth="1"/>
    <col min="12" max="16384" width="9.140625" style="212"/>
  </cols>
  <sheetData>
    <row r="1" spans="1:10" ht="14.25">
      <c r="A1" s="477"/>
      <c r="B1" s="477"/>
      <c r="C1" s="477"/>
      <c r="D1" s="477"/>
      <c r="E1" s="477"/>
      <c r="F1" s="477"/>
      <c r="G1" s="477"/>
      <c r="H1" s="477"/>
      <c r="I1" s="477"/>
      <c r="J1" s="477"/>
    </row>
    <row r="2" spans="1:10" ht="14.25">
      <c r="A2" s="477" t="s">
        <v>350</v>
      </c>
      <c r="B2" s="477"/>
      <c r="C2" s="477"/>
      <c r="D2" s="477"/>
      <c r="E2" s="477"/>
      <c r="F2" s="477"/>
      <c r="G2" s="477"/>
      <c r="H2" s="477"/>
      <c r="I2" s="477"/>
      <c r="J2" s="477"/>
    </row>
    <row r="3" spans="1:10">
      <c r="A3" s="495" t="s">
        <v>349</v>
      </c>
      <c r="B3" s="495"/>
      <c r="C3" s="495"/>
      <c r="D3" s="495"/>
      <c r="E3" s="495"/>
      <c r="F3" s="495"/>
      <c r="G3" s="495"/>
      <c r="H3" s="495"/>
      <c r="I3" s="495"/>
      <c r="J3" s="495"/>
    </row>
    <row r="4" spans="1:10" ht="12.75" customHeight="1">
      <c r="A4" s="479" t="s">
        <v>348</v>
      </c>
      <c r="B4" s="479"/>
      <c r="C4" s="479"/>
      <c r="D4" s="479"/>
      <c r="E4" s="479"/>
      <c r="F4" s="479"/>
      <c r="G4" s="479"/>
      <c r="H4" s="479"/>
      <c r="I4" s="479"/>
      <c r="J4" s="479"/>
    </row>
    <row r="5" spans="1:10" ht="54" customHeight="1">
      <c r="A5" s="480" t="s">
        <v>315</v>
      </c>
      <c r="B5" s="482" t="s">
        <v>80</v>
      </c>
      <c r="C5" s="484" t="s">
        <v>347</v>
      </c>
      <c r="D5" s="485"/>
      <c r="E5" s="484" t="s">
        <v>346</v>
      </c>
      <c r="F5" s="485"/>
      <c r="G5" s="496" t="s">
        <v>345</v>
      </c>
      <c r="H5" s="496"/>
      <c r="I5" s="484" t="s">
        <v>344</v>
      </c>
      <c r="J5" s="485"/>
    </row>
    <row r="6" spans="1:10">
      <c r="A6" s="481"/>
      <c r="B6" s="483"/>
      <c r="C6" s="212" t="s">
        <v>309</v>
      </c>
      <c r="D6" s="231" t="s">
        <v>250</v>
      </c>
      <c r="E6" s="212" t="s">
        <v>309</v>
      </c>
      <c r="F6" s="231" t="s">
        <v>250</v>
      </c>
      <c r="G6" s="212" t="s">
        <v>309</v>
      </c>
      <c r="H6" s="231" t="s">
        <v>250</v>
      </c>
      <c r="I6" s="212" t="s">
        <v>309</v>
      </c>
      <c r="J6" s="231" t="s">
        <v>250</v>
      </c>
    </row>
    <row r="7" spans="1:10">
      <c r="A7" s="221" t="s">
        <v>93</v>
      </c>
      <c r="B7" s="218" t="s">
        <v>307</v>
      </c>
      <c r="C7" s="216"/>
      <c r="D7" s="222"/>
      <c r="E7" s="216"/>
      <c r="F7" s="222"/>
      <c r="G7" s="216"/>
      <c r="H7" s="222"/>
      <c r="I7" s="216"/>
      <c r="J7" s="222"/>
    </row>
    <row r="8" spans="1:10">
      <c r="A8" s="219">
        <v>1</v>
      </c>
      <c r="B8" s="224" t="s">
        <v>155</v>
      </c>
      <c r="C8" s="216">
        <v>0</v>
      </c>
      <c r="D8" s="222">
        <v>0</v>
      </c>
      <c r="E8" s="216">
        <v>0</v>
      </c>
      <c r="F8" s="222">
        <v>0</v>
      </c>
      <c r="G8" s="216">
        <v>0</v>
      </c>
      <c r="H8" s="222">
        <v>0</v>
      </c>
      <c r="I8" s="216">
        <v>0</v>
      </c>
      <c r="J8" s="222">
        <v>0</v>
      </c>
    </row>
    <row r="9" spans="1:10">
      <c r="A9" s="219">
        <v>2</v>
      </c>
      <c r="B9" s="224" t="s">
        <v>154</v>
      </c>
      <c r="C9" s="216">
        <v>1</v>
      </c>
      <c r="D9" s="222">
        <v>35</v>
      </c>
      <c r="E9" s="216">
        <v>0</v>
      </c>
      <c r="F9" s="222">
        <v>0</v>
      </c>
      <c r="G9" s="216">
        <v>0</v>
      </c>
      <c r="H9" s="222">
        <v>0</v>
      </c>
      <c r="I9" s="216">
        <v>1</v>
      </c>
      <c r="J9" s="222">
        <v>35</v>
      </c>
    </row>
    <row r="10" spans="1:10">
      <c r="A10" s="219">
        <v>3</v>
      </c>
      <c r="B10" s="224" t="s">
        <v>8</v>
      </c>
      <c r="C10" s="216">
        <v>308</v>
      </c>
      <c r="D10" s="222">
        <v>13520</v>
      </c>
      <c r="E10" s="216">
        <v>1388</v>
      </c>
      <c r="F10" s="222">
        <v>1210</v>
      </c>
      <c r="G10" s="216">
        <v>145</v>
      </c>
      <c r="H10" s="222">
        <v>121</v>
      </c>
      <c r="I10" s="216">
        <v>1551</v>
      </c>
      <c r="J10" s="222">
        <v>14609</v>
      </c>
    </row>
    <row r="11" spans="1:10">
      <c r="A11" s="219">
        <v>4</v>
      </c>
      <c r="B11" s="224" t="s">
        <v>9</v>
      </c>
      <c r="C11" s="216">
        <v>16523</v>
      </c>
      <c r="D11" s="222">
        <v>16444</v>
      </c>
      <c r="E11" s="216">
        <v>0</v>
      </c>
      <c r="F11" s="222">
        <v>0</v>
      </c>
      <c r="G11" s="216">
        <v>0</v>
      </c>
      <c r="H11" s="222">
        <v>0</v>
      </c>
      <c r="I11" s="216">
        <v>16523</v>
      </c>
      <c r="J11" s="222">
        <v>16444</v>
      </c>
    </row>
    <row r="12" spans="1:10">
      <c r="A12" s="219">
        <v>5</v>
      </c>
      <c r="B12" s="224" t="s">
        <v>2</v>
      </c>
      <c r="C12" s="216">
        <v>1281</v>
      </c>
      <c r="D12" s="222">
        <v>698.3</v>
      </c>
      <c r="E12" s="216">
        <v>0</v>
      </c>
      <c r="F12" s="222">
        <v>0</v>
      </c>
      <c r="G12" s="216">
        <v>0</v>
      </c>
      <c r="H12" s="222">
        <v>0</v>
      </c>
      <c r="I12" s="216">
        <v>1281</v>
      </c>
      <c r="J12" s="222">
        <v>698.3</v>
      </c>
    </row>
    <row r="13" spans="1:10">
      <c r="A13" s="221"/>
      <c r="B13" s="218" t="s">
        <v>306</v>
      </c>
      <c r="C13" s="215">
        <f t="shared" ref="C13:J13" si="0">SUM(C8:C12)</f>
        <v>18113</v>
      </c>
      <c r="D13" s="217">
        <f t="shared" si="0"/>
        <v>30697.3</v>
      </c>
      <c r="E13" s="215">
        <f t="shared" si="0"/>
        <v>1388</v>
      </c>
      <c r="F13" s="217">
        <f t="shared" si="0"/>
        <v>1210</v>
      </c>
      <c r="G13" s="215">
        <f t="shared" si="0"/>
        <v>145</v>
      </c>
      <c r="H13" s="217">
        <f t="shared" si="0"/>
        <v>121</v>
      </c>
      <c r="I13" s="215">
        <f t="shared" si="0"/>
        <v>19356</v>
      </c>
      <c r="J13" s="217">
        <f t="shared" si="0"/>
        <v>31786.3</v>
      </c>
    </row>
    <row r="14" spans="1:10">
      <c r="A14" s="221" t="s">
        <v>305</v>
      </c>
      <c r="B14" s="218" t="s">
        <v>304</v>
      </c>
      <c r="C14" s="216"/>
      <c r="D14" s="222"/>
      <c r="E14" s="216"/>
      <c r="F14" s="222"/>
      <c r="G14" s="216"/>
      <c r="H14" s="222"/>
      <c r="I14" s="216"/>
      <c r="J14" s="222"/>
    </row>
    <row r="15" spans="1:10" ht="15.75">
      <c r="A15" s="226">
        <v>6</v>
      </c>
      <c r="B15" s="225" t="s">
        <v>153</v>
      </c>
      <c r="C15" s="216">
        <v>0</v>
      </c>
      <c r="D15" s="222">
        <v>0</v>
      </c>
      <c r="E15" s="216">
        <v>0</v>
      </c>
      <c r="F15" s="222">
        <v>0</v>
      </c>
      <c r="G15" s="216">
        <v>0</v>
      </c>
      <c r="H15" s="222">
        <v>0</v>
      </c>
      <c r="I15" s="216">
        <v>0</v>
      </c>
      <c r="J15" s="222">
        <v>0</v>
      </c>
    </row>
    <row r="16" spans="1:10" ht="15.75">
      <c r="A16" s="226">
        <v>7</v>
      </c>
      <c r="B16" s="225" t="s">
        <v>152</v>
      </c>
      <c r="C16" s="216">
        <v>0</v>
      </c>
      <c r="D16" s="222">
        <v>0</v>
      </c>
      <c r="E16" s="216">
        <v>0</v>
      </c>
      <c r="F16" s="222">
        <v>0</v>
      </c>
      <c r="G16" s="216">
        <v>0</v>
      </c>
      <c r="H16" s="222">
        <v>0</v>
      </c>
      <c r="I16" s="216">
        <v>0</v>
      </c>
      <c r="J16" s="222">
        <v>0</v>
      </c>
    </row>
    <row r="17" spans="1:10" ht="15.75">
      <c r="A17" s="226">
        <v>8</v>
      </c>
      <c r="B17" s="225" t="s">
        <v>42</v>
      </c>
      <c r="C17" s="216">
        <v>0</v>
      </c>
      <c r="D17" s="222">
        <v>0</v>
      </c>
      <c r="E17" s="216">
        <v>0</v>
      </c>
      <c r="F17" s="222">
        <v>0</v>
      </c>
      <c r="G17" s="216">
        <v>0</v>
      </c>
      <c r="H17" s="222">
        <v>0</v>
      </c>
      <c r="I17" s="216">
        <v>0</v>
      </c>
      <c r="J17" s="222">
        <v>0</v>
      </c>
    </row>
    <row r="18" spans="1:10" ht="15.75">
      <c r="A18" s="226">
        <v>9</v>
      </c>
      <c r="B18" s="227" t="s">
        <v>41</v>
      </c>
      <c r="C18" s="216">
        <v>0</v>
      </c>
      <c r="D18" s="222">
        <v>0</v>
      </c>
      <c r="E18" s="216">
        <v>0</v>
      </c>
      <c r="F18" s="222">
        <v>0</v>
      </c>
      <c r="G18" s="216">
        <v>0</v>
      </c>
      <c r="H18" s="222">
        <v>0</v>
      </c>
      <c r="I18" s="216">
        <v>0</v>
      </c>
      <c r="J18" s="222">
        <v>0</v>
      </c>
    </row>
    <row r="19" spans="1:10" ht="15.75">
      <c r="A19" s="226">
        <v>10</v>
      </c>
      <c r="B19" s="227" t="s">
        <v>151</v>
      </c>
      <c r="C19" s="216">
        <v>0</v>
      </c>
      <c r="D19" s="222">
        <v>0</v>
      </c>
      <c r="E19" s="216">
        <v>0</v>
      </c>
      <c r="F19" s="222">
        <v>0</v>
      </c>
      <c r="G19" s="216">
        <v>0</v>
      </c>
      <c r="H19" s="222">
        <v>0</v>
      </c>
      <c r="I19" s="216">
        <v>0</v>
      </c>
      <c r="J19" s="222">
        <v>0</v>
      </c>
    </row>
    <row r="20" spans="1:10" ht="15.75">
      <c r="A20" s="226">
        <v>11</v>
      </c>
      <c r="B20" s="227" t="s">
        <v>150</v>
      </c>
      <c r="C20" s="216">
        <v>0</v>
      </c>
      <c r="D20" s="222">
        <v>0</v>
      </c>
      <c r="E20" s="216">
        <v>0</v>
      </c>
      <c r="F20" s="222">
        <v>0</v>
      </c>
      <c r="G20" s="216">
        <v>0</v>
      </c>
      <c r="H20" s="222">
        <v>0</v>
      </c>
      <c r="I20" s="216">
        <v>0</v>
      </c>
      <c r="J20" s="222">
        <v>0</v>
      </c>
    </row>
    <row r="21" spans="1:10" ht="15.75">
      <c r="A21" s="226">
        <v>12</v>
      </c>
      <c r="B21" s="227" t="s">
        <v>149</v>
      </c>
      <c r="C21" s="216">
        <v>0</v>
      </c>
      <c r="D21" s="222">
        <v>0</v>
      </c>
      <c r="E21" s="216">
        <v>0</v>
      </c>
      <c r="F21" s="222">
        <v>0</v>
      </c>
      <c r="G21" s="216">
        <v>0</v>
      </c>
      <c r="H21" s="222">
        <v>0</v>
      </c>
      <c r="I21" s="216">
        <v>0</v>
      </c>
      <c r="J21" s="222">
        <v>0</v>
      </c>
    </row>
    <row r="22" spans="1:10" ht="15.75">
      <c r="A22" s="226">
        <v>13</v>
      </c>
      <c r="B22" s="227" t="s">
        <v>148</v>
      </c>
      <c r="C22" s="216">
        <v>0</v>
      </c>
      <c r="D22" s="222">
        <v>0</v>
      </c>
      <c r="E22" s="216">
        <v>0</v>
      </c>
      <c r="F22" s="222">
        <v>0</v>
      </c>
      <c r="G22" s="216">
        <v>0</v>
      </c>
      <c r="H22" s="222">
        <v>0</v>
      </c>
      <c r="I22" s="216">
        <v>0</v>
      </c>
      <c r="J22" s="222">
        <v>0</v>
      </c>
    </row>
    <row r="23" spans="1:10" ht="15.75">
      <c r="A23" s="226">
        <v>14</v>
      </c>
      <c r="B23" s="227" t="s">
        <v>147</v>
      </c>
      <c r="C23" s="216">
        <v>25</v>
      </c>
      <c r="D23" s="222">
        <v>13</v>
      </c>
      <c r="E23" s="216">
        <v>1</v>
      </c>
      <c r="F23" s="222">
        <v>0.5</v>
      </c>
      <c r="G23" s="216">
        <v>0</v>
      </c>
      <c r="H23" s="222">
        <v>0</v>
      </c>
      <c r="I23" s="216">
        <v>26</v>
      </c>
      <c r="J23" s="222">
        <v>13.5</v>
      </c>
    </row>
    <row r="24" spans="1:10" ht="15.75">
      <c r="A24" s="226">
        <v>15</v>
      </c>
      <c r="B24" s="227" t="s">
        <v>15</v>
      </c>
      <c r="C24" s="216">
        <v>0</v>
      </c>
      <c r="D24" s="222">
        <v>0</v>
      </c>
      <c r="E24" s="216">
        <v>0</v>
      </c>
      <c r="F24" s="222">
        <v>0</v>
      </c>
      <c r="G24" s="216">
        <v>0</v>
      </c>
      <c r="H24" s="222">
        <v>0</v>
      </c>
      <c r="I24" s="216">
        <v>0</v>
      </c>
      <c r="J24" s="222">
        <v>0</v>
      </c>
    </row>
    <row r="25" spans="1:10" ht="15.75">
      <c r="A25" s="226">
        <v>16</v>
      </c>
      <c r="B25" s="227" t="s">
        <v>146</v>
      </c>
      <c r="C25" s="216">
        <v>70</v>
      </c>
      <c r="D25" s="222">
        <v>9.5</v>
      </c>
      <c r="E25" s="216">
        <v>0</v>
      </c>
      <c r="F25" s="222">
        <v>0</v>
      </c>
      <c r="G25" s="216">
        <v>0</v>
      </c>
      <c r="H25" s="222">
        <v>0</v>
      </c>
      <c r="I25" s="216">
        <v>70</v>
      </c>
      <c r="J25" s="222">
        <v>9.5</v>
      </c>
    </row>
    <row r="26" spans="1:10" ht="15.75">
      <c r="A26" s="226">
        <v>17</v>
      </c>
      <c r="B26" s="227" t="s">
        <v>145</v>
      </c>
      <c r="C26" s="216">
        <v>0</v>
      </c>
      <c r="D26" s="222">
        <v>0</v>
      </c>
      <c r="E26" s="216">
        <v>0</v>
      </c>
      <c r="F26" s="222">
        <v>0</v>
      </c>
      <c r="G26" s="216">
        <v>0</v>
      </c>
      <c r="H26" s="222">
        <v>0</v>
      </c>
      <c r="I26" s="216">
        <v>0</v>
      </c>
      <c r="J26" s="222">
        <v>0</v>
      </c>
    </row>
    <row r="27" spans="1:10" ht="15.75">
      <c r="A27" s="226">
        <v>18</v>
      </c>
      <c r="B27" s="227" t="s">
        <v>144</v>
      </c>
      <c r="C27" s="216">
        <v>0</v>
      </c>
      <c r="D27" s="222">
        <v>0</v>
      </c>
      <c r="E27" s="216">
        <v>0</v>
      </c>
      <c r="F27" s="222">
        <v>0</v>
      </c>
      <c r="G27" s="216">
        <v>0</v>
      </c>
      <c r="H27" s="222">
        <v>0</v>
      </c>
      <c r="I27" s="216">
        <v>0</v>
      </c>
      <c r="J27" s="222">
        <v>0</v>
      </c>
    </row>
    <row r="28" spans="1:10" ht="15.75">
      <c r="A28" s="226">
        <v>19</v>
      </c>
      <c r="B28" s="227" t="s">
        <v>143</v>
      </c>
      <c r="C28" s="216">
        <v>1402</v>
      </c>
      <c r="D28" s="222">
        <v>2731.9999979999998</v>
      </c>
      <c r="E28" s="216">
        <v>0</v>
      </c>
      <c r="F28" s="222">
        <v>0</v>
      </c>
      <c r="G28" s="216">
        <v>0</v>
      </c>
      <c r="H28" s="222">
        <v>0</v>
      </c>
      <c r="I28" s="216">
        <v>1402</v>
      </c>
      <c r="J28" s="222">
        <v>2731.9999979999998</v>
      </c>
    </row>
    <row r="29" spans="1:10" ht="15.75">
      <c r="A29" s="226">
        <v>20</v>
      </c>
      <c r="B29" s="227" t="s">
        <v>142</v>
      </c>
      <c r="C29" s="216">
        <v>0</v>
      </c>
      <c r="D29" s="222">
        <v>0</v>
      </c>
      <c r="E29" s="216">
        <v>0</v>
      </c>
      <c r="F29" s="222">
        <v>0</v>
      </c>
      <c r="G29" s="216">
        <v>0</v>
      </c>
      <c r="H29" s="222">
        <v>0</v>
      </c>
      <c r="I29" s="216">
        <v>0</v>
      </c>
      <c r="J29" s="222">
        <v>0</v>
      </c>
    </row>
    <row r="30" spans="1:10" ht="15.75">
      <c r="A30" s="226">
        <v>21</v>
      </c>
      <c r="B30" s="227" t="s">
        <v>141</v>
      </c>
      <c r="C30" s="216">
        <v>0</v>
      </c>
      <c r="D30" s="222">
        <v>0</v>
      </c>
      <c r="E30" s="216">
        <v>0</v>
      </c>
      <c r="F30" s="222">
        <v>0</v>
      </c>
      <c r="G30" s="216">
        <v>0</v>
      </c>
      <c r="H30" s="222">
        <v>0</v>
      </c>
      <c r="I30" s="216">
        <v>0</v>
      </c>
      <c r="J30" s="222">
        <v>0</v>
      </c>
    </row>
    <row r="31" spans="1:10" ht="15.75">
      <c r="A31" s="260"/>
      <c r="B31" s="223" t="s">
        <v>89</v>
      </c>
      <c r="C31" s="215">
        <f t="shared" ref="C31:J31" si="1">SUM(C15:C30)</f>
        <v>1497</v>
      </c>
      <c r="D31" s="217">
        <f t="shared" si="1"/>
        <v>2754.4999979999998</v>
      </c>
      <c r="E31" s="215">
        <f t="shared" si="1"/>
        <v>1</v>
      </c>
      <c r="F31" s="217">
        <f t="shared" si="1"/>
        <v>0.5</v>
      </c>
      <c r="G31" s="215">
        <f t="shared" si="1"/>
        <v>0</v>
      </c>
      <c r="H31" s="217">
        <f t="shared" si="1"/>
        <v>0</v>
      </c>
      <c r="I31" s="215">
        <f t="shared" si="1"/>
        <v>1498</v>
      </c>
      <c r="J31" s="217">
        <f t="shared" si="1"/>
        <v>2754.9999979999998</v>
      </c>
    </row>
    <row r="32" spans="1:10">
      <c r="A32" s="221" t="s">
        <v>70</v>
      </c>
      <c r="B32" s="218" t="s">
        <v>303</v>
      </c>
      <c r="C32" s="216"/>
      <c r="D32" s="222"/>
      <c r="E32" s="216"/>
      <c r="F32" s="222"/>
      <c r="G32" s="216"/>
      <c r="H32" s="222"/>
      <c r="I32" s="216"/>
      <c r="J32" s="222"/>
    </row>
    <row r="33" spans="1:10">
      <c r="A33" s="219">
        <v>1</v>
      </c>
      <c r="B33" s="224" t="s">
        <v>128</v>
      </c>
      <c r="C33" s="216">
        <v>310</v>
      </c>
      <c r="D33" s="222">
        <v>276.68</v>
      </c>
      <c r="E33" s="216">
        <v>35</v>
      </c>
      <c r="F33" s="222">
        <v>19.760000000000002</v>
      </c>
      <c r="G33" s="216">
        <v>39</v>
      </c>
      <c r="H33" s="222">
        <v>86.55</v>
      </c>
      <c r="I33" s="216">
        <v>306</v>
      </c>
      <c r="J33" s="222">
        <v>209.89</v>
      </c>
    </row>
    <row r="34" spans="1:10">
      <c r="A34" s="219">
        <v>2</v>
      </c>
      <c r="B34" s="224" t="s">
        <v>127</v>
      </c>
      <c r="C34" s="216">
        <v>0</v>
      </c>
      <c r="D34" s="222">
        <v>0</v>
      </c>
      <c r="E34" s="216">
        <v>0</v>
      </c>
      <c r="F34" s="222">
        <v>0</v>
      </c>
      <c r="G34" s="216">
        <v>0</v>
      </c>
      <c r="H34" s="222">
        <v>0</v>
      </c>
      <c r="I34" s="216">
        <v>0</v>
      </c>
      <c r="J34" s="222">
        <v>0</v>
      </c>
    </row>
    <row r="35" spans="1:10">
      <c r="A35" s="219">
        <v>3</v>
      </c>
      <c r="B35" s="224" t="s">
        <v>126</v>
      </c>
      <c r="C35" s="216">
        <v>0</v>
      </c>
      <c r="D35" s="222">
        <v>0</v>
      </c>
      <c r="E35" s="216">
        <v>0</v>
      </c>
      <c r="F35" s="222">
        <v>0</v>
      </c>
      <c r="G35" s="216">
        <v>0</v>
      </c>
      <c r="H35" s="222">
        <v>0</v>
      </c>
      <c r="I35" s="216">
        <v>0</v>
      </c>
      <c r="J35" s="222">
        <v>0</v>
      </c>
    </row>
    <row r="36" spans="1:10">
      <c r="A36" s="219">
        <v>4</v>
      </c>
      <c r="B36" s="224" t="s">
        <v>125</v>
      </c>
      <c r="C36" s="216">
        <v>0</v>
      </c>
      <c r="D36" s="222">
        <v>0</v>
      </c>
      <c r="E36" s="216">
        <v>0</v>
      </c>
      <c r="F36" s="222">
        <v>0</v>
      </c>
      <c r="G36" s="216">
        <v>0</v>
      </c>
      <c r="H36" s="222">
        <v>0</v>
      </c>
      <c r="I36" s="216">
        <v>0</v>
      </c>
      <c r="J36" s="222">
        <v>0</v>
      </c>
    </row>
    <row r="37" spans="1:10">
      <c r="A37" s="219">
        <v>5</v>
      </c>
      <c r="B37" s="224" t="s">
        <v>124</v>
      </c>
      <c r="C37" s="216">
        <v>0</v>
      </c>
      <c r="D37" s="222">
        <v>0</v>
      </c>
      <c r="E37" s="216">
        <v>0</v>
      </c>
      <c r="F37" s="222">
        <v>0</v>
      </c>
      <c r="G37" s="216">
        <v>0</v>
      </c>
      <c r="H37" s="222">
        <v>0</v>
      </c>
      <c r="I37" s="216">
        <v>0</v>
      </c>
      <c r="J37" s="222">
        <v>0</v>
      </c>
    </row>
    <row r="38" spans="1:10">
      <c r="A38" s="219">
        <v>6</v>
      </c>
      <c r="B38" s="224" t="s">
        <v>123</v>
      </c>
      <c r="C38" s="216">
        <v>0</v>
      </c>
      <c r="D38" s="222">
        <v>0</v>
      </c>
      <c r="E38" s="216">
        <v>0</v>
      </c>
      <c r="F38" s="222">
        <v>0</v>
      </c>
      <c r="G38" s="216">
        <v>0</v>
      </c>
      <c r="H38" s="222">
        <v>0</v>
      </c>
      <c r="I38" s="216">
        <v>0</v>
      </c>
      <c r="J38" s="222">
        <v>0</v>
      </c>
    </row>
    <row r="39" spans="1:10">
      <c r="A39" s="219">
        <v>7</v>
      </c>
      <c r="B39" s="224" t="s">
        <v>122</v>
      </c>
      <c r="C39" s="216">
        <v>0</v>
      </c>
      <c r="D39" s="222">
        <v>0</v>
      </c>
      <c r="E39" s="216">
        <v>0</v>
      </c>
      <c r="F39" s="222">
        <v>0</v>
      </c>
      <c r="G39" s="216">
        <v>0</v>
      </c>
      <c r="H39" s="222">
        <v>0</v>
      </c>
      <c r="I39" s="216">
        <v>0</v>
      </c>
      <c r="J39" s="222">
        <v>0</v>
      </c>
    </row>
    <row r="40" spans="1:10">
      <c r="A40" s="219">
        <v>8</v>
      </c>
      <c r="B40" s="224" t="s">
        <v>121</v>
      </c>
      <c r="C40" s="216">
        <v>0</v>
      </c>
      <c r="D40" s="222">
        <v>0</v>
      </c>
      <c r="E40" s="216">
        <v>0</v>
      </c>
      <c r="F40" s="222">
        <v>0</v>
      </c>
      <c r="G40" s="216">
        <v>0</v>
      </c>
      <c r="H40" s="222">
        <v>0</v>
      </c>
      <c r="I40" s="216">
        <v>0</v>
      </c>
      <c r="J40" s="222">
        <v>0</v>
      </c>
    </row>
    <row r="41" spans="1:10">
      <c r="A41" s="219">
        <v>9</v>
      </c>
      <c r="B41" s="224" t="s">
        <v>120</v>
      </c>
      <c r="C41" s="216">
        <v>0</v>
      </c>
      <c r="D41" s="222">
        <v>0</v>
      </c>
      <c r="E41" s="216">
        <v>0</v>
      </c>
      <c r="F41" s="222">
        <v>0</v>
      </c>
      <c r="G41" s="216">
        <v>0</v>
      </c>
      <c r="H41" s="222">
        <v>0</v>
      </c>
      <c r="I41" s="216">
        <v>0</v>
      </c>
      <c r="J41" s="222">
        <v>0</v>
      </c>
    </row>
    <row r="42" spans="1:10">
      <c r="A42" s="219">
        <v>10</v>
      </c>
      <c r="B42" s="224" t="s">
        <v>119</v>
      </c>
      <c r="C42" s="216">
        <v>0</v>
      </c>
      <c r="D42" s="222">
        <v>0</v>
      </c>
      <c r="E42" s="216">
        <v>0</v>
      </c>
      <c r="F42" s="222">
        <v>0</v>
      </c>
      <c r="G42" s="216">
        <v>0</v>
      </c>
      <c r="H42" s="222">
        <v>0</v>
      </c>
      <c r="I42" s="216">
        <v>0</v>
      </c>
      <c r="J42" s="222">
        <v>0</v>
      </c>
    </row>
    <row r="43" spans="1:10">
      <c r="A43" s="219">
        <v>11</v>
      </c>
      <c r="B43" s="224" t="s">
        <v>118</v>
      </c>
      <c r="C43" s="216">
        <v>0</v>
      </c>
      <c r="D43" s="222">
        <v>0</v>
      </c>
      <c r="E43" s="216">
        <v>0</v>
      </c>
      <c r="F43" s="222">
        <v>0</v>
      </c>
      <c r="G43" s="216">
        <v>0</v>
      </c>
      <c r="H43" s="222">
        <v>0</v>
      </c>
      <c r="I43" s="216">
        <v>0</v>
      </c>
      <c r="J43" s="222">
        <v>0</v>
      </c>
    </row>
    <row r="44" spans="1:10">
      <c r="A44" s="219">
        <v>12</v>
      </c>
      <c r="B44" s="224" t="s">
        <v>117</v>
      </c>
      <c r="C44" s="216">
        <v>0</v>
      </c>
      <c r="D44" s="222">
        <v>0</v>
      </c>
      <c r="E44" s="216">
        <v>0</v>
      </c>
      <c r="F44" s="222">
        <v>0</v>
      </c>
      <c r="G44" s="216">
        <v>0</v>
      </c>
      <c r="H44" s="222">
        <v>0</v>
      </c>
      <c r="I44" s="216">
        <v>0</v>
      </c>
      <c r="J44" s="222">
        <v>0</v>
      </c>
    </row>
    <row r="45" spans="1:10">
      <c r="A45" s="219">
        <v>13</v>
      </c>
      <c r="B45" s="224" t="s">
        <v>116</v>
      </c>
      <c r="C45" s="216">
        <v>0</v>
      </c>
      <c r="D45" s="222">
        <v>0</v>
      </c>
      <c r="E45" s="216">
        <v>0</v>
      </c>
      <c r="F45" s="222">
        <v>0</v>
      </c>
      <c r="G45" s="216">
        <v>0</v>
      </c>
      <c r="H45" s="222">
        <v>0</v>
      </c>
      <c r="I45" s="216">
        <v>0</v>
      </c>
      <c r="J45" s="222">
        <v>0</v>
      </c>
    </row>
    <row r="46" spans="1:10">
      <c r="A46" s="219">
        <v>14</v>
      </c>
      <c r="B46" s="224" t="s">
        <v>115</v>
      </c>
      <c r="C46" s="216">
        <v>0</v>
      </c>
      <c r="D46" s="222">
        <v>0</v>
      </c>
      <c r="E46" s="216">
        <v>0</v>
      </c>
      <c r="F46" s="222">
        <v>0</v>
      </c>
      <c r="G46" s="216">
        <v>0</v>
      </c>
      <c r="H46" s="222">
        <v>0</v>
      </c>
      <c r="I46" s="216">
        <v>0</v>
      </c>
      <c r="J46" s="222">
        <v>0</v>
      </c>
    </row>
    <row r="47" spans="1:10">
      <c r="A47" s="219">
        <v>15</v>
      </c>
      <c r="B47" s="224" t="s">
        <v>114</v>
      </c>
      <c r="C47" s="216">
        <v>0</v>
      </c>
      <c r="D47" s="222">
        <v>0</v>
      </c>
      <c r="E47" s="216">
        <v>0</v>
      </c>
      <c r="F47" s="222">
        <v>0</v>
      </c>
      <c r="G47" s="216">
        <v>0</v>
      </c>
      <c r="H47" s="222">
        <v>0</v>
      </c>
      <c r="I47" s="216">
        <v>0</v>
      </c>
      <c r="J47" s="222">
        <v>0</v>
      </c>
    </row>
    <row r="48" spans="1:10">
      <c r="A48" s="219">
        <v>16</v>
      </c>
      <c r="B48" s="224" t="s">
        <v>28</v>
      </c>
      <c r="C48" s="216">
        <v>0</v>
      </c>
      <c r="D48" s="222">
        <v>0</v>
      </c>
      <c r="E48" s="216">
        <v>0</v>
      </c>
      <c r="F48" s="222">
        <v>0</v>
      </c>
      <c r="G48" s="216">
        <v>0</v>
      </c>
      <c r="H48" s="222">
        <v>0</v>
      </c>
      <c r="I48" s="216">
        <v>0</v>
      </c>
      <c r="J48" s="222">
        <v>0</v>
      </c>
    </row>
    <row r="49" spans="1:10">
      <c r="A49" s="219">
        <v>17</v>
      </c>
      <c r="B49" s="224" t="s">
        <v>113</v>
      </c>
      <c r="C49" s="216">
        <v>0</v>
      </c>
      <c r="D49" s="222">
        <v>0</v>
      </c>
      <c r="E49" s="216">
        <v>0</v>
      </c>
      <c r="F49" s="222">
        <v>0</v>
      </c>
      <c r="G49" s="216">
        <v>0</v>
      </c>
      <c r="H49" s="222">
        <v>0</v>
      </c>
      <c r="I49" s="216">
        <v>0</v>
      </c>
      <c r="J49" s="222">
        <v>0</v>
      </c>
    </row>
    <row r="50" spans="1:10">
      <c r="A50" s="219"/>
      <c r="B50" s="218" t="s">
        <v>302</v>
      </c>
      <c r="C50" s="215">
        <f t="shared" ref="C50:J50" si="2">SUM(C33:C49)</f>
        <v>310</v>
      </c>
      <c r="D50" s="217">
        <f t="shared" si="2"/>
        <v>276.68</v>
      </c>
      <c r="E50" s="215">
        <f t="shared" si="2"/>
        <v>35</v>
      </c>
      <c r="F50" s="217">
        <f t="shared" si="2"/>
        <v>19.760000000000002</v>
      </c>
      <c r="G50" s="215">
        <f t="shared" si="2"/>
        <v>39</v>
      </c>
      <c r="H50" s="217">
        <f t="shared" si="2"/>
        <v>86.55</v>
      </c>
      <c r="I50" s="215">
        <f t="shared" si="2"/>
        <v>306</v>
      </c>
      <c r="J50" s="217">
        <f t="shared" si="2"/>
        <v>209.89</v>
      </c>
    </row>
    <row r="51" spans="1:10">
      <c r="A51" s="221" t="s">
        <v>62</v>
      </c>
      <c r="B51" s="218" t="s">
        <v>61</v>
      </c>
      <c r="C51" s="216"/>
      <c r="D51" s="222"/>
      <c r="E51" s="216"/>
      <c r="F51" s="222"/>
      <c r="G51" s="216"/>
      <c r="H51" s="222"/>
      <c r="I51" s="216"/>
      <c r="J51" s="222"/>
    </row>
    <row r="52" spans="1:10" ht="15.75">
      <c r="A52" s="219"/>
      <c r="B52" s="225"/>
      <c r="C52" s="216"/>
      <c r="D52" s="222"/>
      <c r="E52" s="216"/>
      <c r="F52" s="222"/>
      <c r="G52" s="216"/>
      <c r="H52" s="222"/>
      <c r="I52" s="216"/>
      <c r="J52" s="222"/>
    </row>
    <row r="53" spans="1:10">
      <c r="A53" s="219">
        <v>1</v>
      </c>
      <c r="B53" s="224" t="s">
        <v>112</v>
      </c>
      <c r="C53" s="216">
        <v>0</v>
      </c>
      <c r="D53" s="222">
        <v>0</v>
      </c>
      <c r="E53" s="216">
        <v>0</v>
      </c>
      <c r="F53" s="222">
        <v>0</v>
      </c>
      <c r="G53" s="216">
        <v>0</v>
      </c>
      <c r="H53" s="222">
        <v>0</v>
      </c>
      <c r="I53" s="216">
        <v>0</v>
      </c>
      <c r="J53" s="222">
        <v>0</v>
      </c>
    </row>
    <row r="54" spans="1:10">
      <c r="A54" s="219">
        <v>2</v>
      </c>
      <c r="B54" s="224" t="s">
        <v>111</v>
      </c>
      <c r="C54" s="216">
        <v>321</v>
      </c>
      <c r="D54" s="222">
        <v>70.099999999999994</v>
      </c>
      <c r="E54" s="216">
        <v>0</v>
      </c>
      <c r="F54" s="222">
        <v>0</v>
      </c>
      <c r="G54" s="216">
        <v>0</v>
      </c>
      <c r="H54" s="222">
        <v>0</v>
      </c>
      <c r="I54" s="216">
        <v>321</v>
      </c>
      <c r="J54" s="222">
        <v>70.099999999999994</v>
      </c>
    </row>
    <row r="55" spans="1:10">
      <c r="A55" s="219">
        <v>3</v>
      </c>
      <c r="B55" s="224" t="s">
        <v>110</v>
      </c>
      <c r="C55" s="216">
        <v>4159</v>
      </c>
      <c r="D55" s="222">
        <v>4546</v>
      </c>
      <c r="E55" s="216">
        <v>1680</v>
      </c>
      <c r="F55" s="222">
        <v>2219</v>
      </c>
      <c r="G55" s="216">
        <v>66</v>
      </c>
      <c r="H55" s="222">
        <v>28</v>
      </c>
      <c r="I55" s="216">
        <v>5773</v>
      </c>
      <c r="J55" s="222">
        <v>6737</v>
      </c>
    </row>
    <row r="56" spans="1:10">
      <c r="A56" s="221"/>
      <c r="B56" s="218" t="s">
        <v>60</v>
      </c>
      <c r="C56" s="215">
        <f t="shared" ref="C56:J56" si="3">SUM(C53:C55)</f>
        <v>4480</v>
      </c>
      <c r="D56" s="217">
        <f t="shared" si="3"/>
        <v>4616.1000000000004</v>
      </c>
      <c r="E56" s="215">
        <f t="shared" si="3"/>
        <v>1680</v>
      </c>
      <c r="F56" s="217">
        <f t="shared" si="3"/>
        <v>2219</v>
      </c>
      <c r="G56" s="215">
        <f t="shared" si="3"/>
        <v>66</v>
      </c>
      <c r="H56" s="217">
        <f t="shared" si="3"/>
        <v>28</v>
      </c>
      <c r="I56" s="215">
        <f t="shared" si="3"/>
        <v>6094</v>
      </c>
      <c r="J56" s="217">
        <f t="shared" si="3"/>
        <v>6807.1</v>
      </c>
    </row>
    <row r="57" spans="1:10">
      <c r="A57" s="475" t="s">
        <v>343</v>
      </c>
      <c r="B57" s="476"/>
      <c r="C57" s="215">
        <f t="shared" ref="C57:J57" si="4">SUM(C13+C31+C50+C56)</f>
        <v>24400</v>
      </c>
      <c r="D57" s="217">
        <f t="shared" si="4"/>
        <v>38344.579998000001</v>
      </c>
      <c r="E57" s="215">
        <f t="shared" si="4"/>
        <v>3104</v>
      </c>
      <c r="F57" s="217">
        <f t="shared" si="4"/>
        <v>3449.26</v>
      </c>
      <c r="G57" s="215">
        <f t="shared" si="4"/>
        <v>250</v>
      </c>
      <c r="H57" s="217">
        <f t="shared" si="4"/>
        <v>235.55</v>
      </c>
      <c r="I57" s="215">
        <f t="shared" si="4"/>
        <v>27254</v>
      </c>
      <c r="J57" s="217">
        <f t="shared" si="4"/>
        <v>41558.289998</v>
      </c>
    </row>
    <row r="58" spans="1:10">
      <c r="A58" s="221" t="s">
        <v>57</v>
      </c>
      <c r="B58" s="218" t="s">
        <v>300</v>
      </c>
      <c r="C58" s="216"/>
      <c r="D58" s="222"/>
      <c r="E58" s="216"/>
      <c r="F58" s="222"/>
      <c r="G58" s="216"/>
      <c r="H58" s="222"/>
      <c r="I58" s="216"/>
      <c r="J58" s="222"/>
    </row>
    <row r="59" spans="1:10">
      <c r="A59" s="219">
        <v>1</v>
      </c>
      <c r="B59" s="224" t="s">
        <v>108</v>
      </c>
      <c r="C59" s="216">
        <v>0</v>
      </c>
      <c r="D59" s="222">
        <v>0</v>
      </c>
      <c r="E59" s="216">
        <v>0</v>
      </c>
      <c r="F59" s="222">
        <v>0</v>
      </c>
      <c r="G59" s="216">
        <v>0</v>
      </c>
      <c r="H59" s="222">
        <v>0</v>
      </c>
      <c r="I59" s="216">
        <v>0</v>
      </c>
      <c r="J59" s="222">
        <v>0</v>
      </c>
    </row>
    <row r="60" spans="1:10">
      <c r="A60" s="219">
        <v>2</v>
      </c>
      <c r="B60" s="224" t="s">
        <v>107</v>
      </c>
      <c r="C60" s="216">
        <v>0</v>
      </c>
      <c r="D60" s="222">
        <v>0</v>
      </c>
      <c r="E60" s="216">
        <v>0</v>
      </c>
      <c r="F60" s="222">
        <v>0</v>
      </c>
      <c r="G60" s="216">
        <v>0</v>
      </c>
      <c r="H60" s="222">
        <v>0</v>
      </c>
      <c r="I60" s="216">
        <v>0</v>
      </c>
      <c r="J60" s="222">
        <v>0</v>
      </c>
    </row>
    <row r="61" spans="1:10">
      <c r="A61" s="219">
        <v>3</v>
      </c>
      <c r="B61" s="224" t="s">
        <v>106</v>
      </c>
      <c r="C61" s="216">
        <v>0</v>
      </c>
      <c r="D61" s="222">
        <v>0</v>
      </c>
      <c r="E61" s="216">
        <v>0</v>
      </c>
      <c r="F61" s="222">
        <v>0</v>
      </c>
      <c r="G61" s="216">
        <v>0</v>
      </c>
      <c r="H61" s="222">
        <v>0</v>
      </c>
      <c r="I61" s="216">
        <v>0</v>
      </c>
      <c r="J61" s="222">
        <v>0</v>
      </c>
    </row>
    <row r="62" spans="1:10">
      <c r="A62" s="219"/>
      <c r="B62" s="224"/>
      <c r="C62" s="216"/>
      <c r="D62" s="222"/>
      <c r="E62" s="216"/>
      <c r="F62" s="222"/>
      <c r="G62" s="216"/>
      <c r="H62" s="222"/>
      <c r="I62" s="216"/>
      <c r="J62" s="222"/>
    </row>
    <row r="63" spans="1:10">
      <c r="A63" s="221"/>
      <c r="B63" s="218" t="s">
        <v>55</v>
      </c>
      <c r="C63" s="215">
        <f t="shared" ref="C63:J63" si="5">SUM(C59:C62)</f>
        <v>0</v>
      </c>
      <c r="D63" s="217">
        <f t="shared" si="5"/>
        <v>0</v>
      </c>
      <c r="E63" s="215">
        <f t="shared" si="5"/>
        <v>0</v>
      </c>
      <c r="F63" s="217">
        <f t="shared" si="5"/>
        <v>0</v>
      </c>
      <c r="G63" s="215">
        <f t="shared" si="5"/>
        <v>0</v>
      </c>
      <c r="H63" s="217">
        <f t="shared" si="5"/>
        <v>0</v>
      </c>
      <c r="I63" s="215">
        <f t="shared" si="5"/>
        <v>0</v>
      </c>
      <c r="J63" s="217">
        <f t="shared" si="5"/>
        <v>0</v>
      </c>
    </row>
    <row r="64" spans="1:10">
      <c r="A64" s="221"/>
      <c r="B64" s="218"/>
      <c r="C64" s="215"/>
      <c r="D64" s="217"/>
      <c r="E64" s="215"/>
      <c r="F64" s="217"/>
      <c r="G64" s="215"/>
      <c r="H64" s="217"/>
      <c r="I64" s="215"/>
      <c r="J64" s="217"/>
    </row>
    <row r="65" spans="1:10">
      <c r="A65" s="221" t="s">
        <v>342</v>
      </c>
      <c r="B65" s="218" t="s">
        <v>105</v>
      </c>
      <c r="C65" s="215">
        <v>0</v>
      </c>
      <c r="D65" s="217">
        <v>0</v>
      </c>
      <c r="E65" s="215">
        <v>0</v>
      </c>
      <c r="F65" s="217">
        <v>0</v>
      </c>
      <c r="G65" s="215">
        <v>0</v>
      </c>
      <c r="H65" s="217">
        <v>0</v>
      </c>
      <c r="I65" s="215">
        <v>0</v>
      </c>
      <c r="J65" s="217">
        <v>0</v>
      </c>
    </row>
    <row r="66" spans="1:10">
      <c r="A66" s="221"/>
      <c r="B66" s="218" t="s">
        <v>53</v>
      </c>
      <c r="C66" s="215">
        <f t="shared" ref="C66:J66" si="6">SUM(C65)</f>
        <v>0</v>
      </c>
      <c r="D66" s="217">
        <f t="shared" si="6"/>
        <v>0</v>
      </c>
      <c r="E66" s="215">
        <f t="shared" si="6"/>
        <v>0</v>
      </c>
      <c r="F66" s="217">
        <f t="shared" si="6"/>
        <v>0</v>
      </c>
      <c r="G66" s="215">
        <f t="shared" si="6"/>
        <v>0</v>
      </c>
      <c r="H66" s="217">
        <f t="shared" si="6"/>
        <v>0</v>
      </c>
      <c r="I66" s="215">
        <f t="shared" si="6"/>
        <v>0</v>
      </c>
      <c r="J66" s="217">
        <f t="shared" si="6"/>
        <v>0</v>
      </c>
    </row>
    <row r="67" spans="1:10">
      <c r="A67" s="221"/>
      <c r="B67" s="218" t="s">
        <v>95</v>
      </c>
      <c r="C67" s="215">
        <f t="shared" ref="C67:J67" si="7">SUM(C57+C63+C66)</f>
        <v>24400</v>
      </c>
      <c r="D67" s="217">
        <f t="shared" si="7"/>
        <v>38344.579998000001</v>
      </c>
      <c r="E67" s="215">
        <f t="shared" si="7"/>
        <v>3104</v>
      </c>
      <c r="F67" s="217">
        <f t="shared" si="7"/>
        <v>3449.26</v>
      </c>
      <c r="G67" s="215">
        <f t="shared" si="7"/>
        <v>250</v>
      </c>
      <c r="H67" s="217">
        <f t="shared" si="7"/>
        <v>235.55</v>
      </c>
      <c r="I67" s="215">
        <f t="shared" si="7"/>
        <v>27254</v>
      </c>
      <c r="J67" s="217">
        <f t="shared" si="7"/>
        <v>41558.289998</v>
      </c>
    </row>
    <row r="68" spans="1:10" hidden="1">
      <c r="A68" s="219">
        <v>1</v>
      </c>
      <c r="B68" s="224" t="s">
        <v>341</v>
      </c>
      <c r="C68" s="216">
        <v>0</v>
      </c>
      <c r="D68" s="222">
        <v>0</v>
      </c>
      <c r="E68" s="216">
        <v>0</v>
      </c>
      <c r="F68" s="222">
        <v>0</v>
      </c>
      <c r="G68" s="216">
        <v>0</v>
      </c>
      <c r="H68" s="222">
        <v>0</v>
      </c>
      <c r="I68" s="216">
        <v>0</v>
      </c>
      <c r="J68" s="222">
        <v>0</v>
      </c>
    </row>
    <row r="69" spans="1:10" hidden="1">
      <c r="A69" s="219">
        <v>2</v>
      </c>
      <c r="B69" s="224" t="s">
        <v>340</v>
      </c>
      <c r="C69" s="216">
        <v>0</v>
      </c>
      <c r="D69" s="222">
        <v>0</v>
      </c>
      <c r="E69" s="216">
        <v>0</v>
      </c>
      <c r="F69" s="222">
        <v>0</v>
      </c>
      <c r="G69" s="216">
        <v>0</v>
      </c>
      <c r="H69" s="222">
        <v>0</v>
      </c>
      <c r="I69" s="216">
        <v>0</v>
      </c>
      <c r="J69" s="222">
        <v>0</v>
      </c>
    </row>
    <row r="70" spans="1:10" hidden="1">
      <c r="A70" s="219">
        <v>3</v>
      </c>
      <c r="B70" s="224" t="s">
        <v>339</v>
      </c>
      <c r="C70" s="216">
        <v>0</v>
      </c>
      <c r="D70" s="222">
        <v>0</v>
      </c>
      <c r="E70" s="216">
        <v>0</v>
      </c>
      <c r="F70" s="222">
        <v>0</v>
      </c>
      <c r="G70" s="216">
        <v>0</v>
      </c>
      <c r="H70" s="222">
        <v>0</v>
      </c>
      <c r="I70" s="216">
        <v>0</v>
      </c>
      <c r="J70" s="222">
        <v>0</v>
      </c>
    </row>
    <row r="71" spans="1:10" hidden="1">
      <c r="A71" s="219">
        <v>4</v>
      </c>
      <c r="B71" s="224" t="s">
        <v>338</v>
      </c>
      <c r="C71" s="216">
        <v>0</v>
      </c>
      <c r="D71" s="222">
        <v>0</v>
      </c>
      <c r="E71" s="216">
        <v>0</v>
      </c>
      <c r="F71" s="222">
        <v>0</v>
      </c>
      <c r="G71" s="216">
        <v>0</v>
      </c>
      <c r="H71" s="222">
        <v>0</v>
      </c>
      <c r="I71" s="216">
        <v>0</v>
      </c>
      <c r="J71" s="222">
        <v>0</v>
      </c>
    </row>
    <row r="72" spans="1:10" hidden="1">
      <c r="A72" s="219">
        <v>5</v>
      </c>
      <c r="B72" s="224" t="s">
        <v>337</v>
      </c>
      <c r="C72" s="216">
        <v>0</v>
      </c>
      <c r="D72" s="222">
        <v>0</v>
      </c>
      <c r="E72" s="216">
        <v>0</v>
      </c>
      <c r="F72" s="222">
        <v>0</v>
      </c>
      <c r="G72" s="216">
        <v>0</v>
      </c>
      <c r="H72" s="222">
        <v>0</v>
      </c>
      <c r="I72" s="216">
        <v>0</v>
      </c>
      <c r="J72" s="222">
        <v>0</v>
      </c>
    </row>
    <row r="73" spans="1:10" hidden="1">
      <c r="A73" s="219">
        <v>6</v>
      </c>
      <c r="B73" s="224" t="s">
        <v>30</v>
      </c>
      <c r="C73" s="216">
        <v>0</v>
      </c>
      <c r="D73" s="222">
        <v>0</v>
      </c>
      <c r="E73" s="216">
        <v>0</v>
      </c>
      <c r="F73" s="222">
        <v>0</v>
      </c>
      <c r="G73" s="216">
        <v>0</v>
      </c>
      <c r="H73" s="222">
        <v>0</v>
      </c>
      <c r="I73" s="216">
        <v>0</v>
      </c>
      <c r="J73" s="222">
        <v>0</v>
      </c>
    </row>
    <row r="74" spans="1:10" hidden="1">
      <c r="A74" s="219">
        <v>7</v>
      </c>
      <c r="B74" s="224" t="s">
        <v>336</v>
      </c>
      <c r="C74" s="216">
        <v>0</v>
      </c>
      <c r="D74" s="222">
        <v>0</v>
      </c>
      <c r="E74" s="216">
        <v>0</v>
      </c>
      <c r="F74" s="222">
        <v>0</v>
      </c>
      <c r="G74" s="216">
        <v>0</v>
      </c>
      <c r="H74" s="222">
        <v>0</v>
      </c>
      <c r="I74" s="216">
        <v>0</v>
      </c>
      <c r="J74" s="222">
        <v>0</v>
      </c>
    </row>
    <row r="75" spans="1:10" hidden="1">
      <c r="A75" s="219">
        <v>8</v>
      </c>
      <c r="B75" s="224" t="s">
        <v>335</v>
      </c>
      <c r="C75" s="216">
        <v>0</v>
      </c>
      <c r="D75" s="222">
        <v>0</v>
      </c>
      <c r="E75" s="216">
        <v>0</v>
      </c>
      <c r="F75" s="222">
        <v>0</v>
      </c>
      <c r="G75" s="216">
        <v>0</v>
      </c>
      <c r="H75" s="222">
        <v>0</v>
      </c>
      <c r="I75" s="216">
        <v>0</v>
      </c>
      <c r="J75" s="222">
        <v>0</v>
      </c>
    </row>
    <row r="76" spans="1:10" hidden="1">
      <c r="A76" s="219">
        <v>9</v>
      </c>
      <c r="B76" s="224" t="s">
        <v>166</v>
      </c>
      <c r="C76" s="216">
        <v>0</v>
      </c>
      <c r="D76" s="222">
        <v>0</v>
      </c>
      <c r="E76" s="216">
        <v>0</v>
      </c>
      <c r="F76" s="222">
        <v>0</v>
      </c>
      <c r="G76" s="216">
        <v>0</v>
      </c>
      <c r="H76" s="222">
        <v>0</v>
      </c>
      <c r="I76" s="216">
        <v>0</v>
      </c>
      <c r="J76" s="222">
        <v>0</v>
      </c>
    </row>
    <row r="77" spans="1:10" hidden="1">
      <c r="A77" s="219">
        <v>10</v>
      </c>
      <c r="B77" s="224" t="s">
        <v>334</v>
      </c>
      <c r="C77" s="216">
        <v>0</v>
      </c>
      <c r="D77" s="222">
        <v>0</v>
      </c>
      <c r="E77" s="216">
        <v>0</v>
      </c>
      <c r="F77" s="222">
        <v>0</v>
      </c>
      <c r="G77" s="216">
        <v>0</v>
      </c>
      <c r="H77" s="222">
        <v>0</v>
      </c>
      <c r="I77" s="216">
        <v>0</v>
      </c>
      <c r="J77" s="222">
        <v>0</v>
      </c>
    </row>
    <row r="78" spans="1:10" hidden="1">
      <c r="A78" s="219">
        <v>11</v>
      </c>
      <c r="B78" s="224" t="s">
        <v>333</v>
      </c>
      <c r="C78" s="216">
        <v>0</v>
      </c>
      <c r="D78" s="222">
        <v>0</v>
      </c>
      <c r="E78" s="216">
        <v>0</v>
      </c>
      <c r="F78" s="222">
        <v>0</v>
      </c>
      <c r="G78" s="216">
        <v>0</v>
      </c>
      <c r="H78" s="222">
        <v>0</v>
      </c>
      <c r="I78" s="216">
        <v>0</v>
      </c>
      <c r="J78" s="222">
        <v>0</v>
      </c>
    </row>
    <row r="79" spans="1:10">
      <c r="A79" s="219"/>
      <c r="B79" s="224"/>
      <c r="C79" s="216"/>
      <c r="D79" s="222"/>
      <c r="E79" s="216"/>
      <c r="F79" s="222"/>
      <c r="G79" s="216"/>
      <c r="H79" s="222"/>
      <c r="I79" s="216"/>
      <c r="J79" s="222"/>
    </row>
  </sheetData>
  <mergeCells count="11">
    <mergeCell ref="I5:J5"/>
    <mergeCell ref="A57:B57"/>
    <mergeCell ref="A1:J1"/>
    <mergeCell ref="A2:J2"/>
    <mergeCell ref="A3:J3"/>
    <mergeCell ref="A4:J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scale="70" orientation="portrait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67"/>
  <sheetViews>
    <sheetView topLeftCell="A51" workbookViewId="0">
      <selection activeCell="D70" sqref="D70"/>
    </sheetView>
  </sheetViews>
  <sheetFormatPr defaultRowHeight="12.75"/>
  <cols>
    <col min="1" max="1" width="9.42578125" style="212" customWidth="1"/>
    <col min="2" max="2" width="26.28515625" style="212" customWidth="1"/>
    <col min="3" max="3" width="17.85546875" style="212" customWidth="1"/>
    <col min="4" max="5" width="25" style="212" customWidth="1"/>
    <col min="6" max="6" width="9.140625" style="212" customWidth="1"/>
    <col min="7" max="16384" width="9.140625" style="212"/>
  </cols>
  <sheetData>
    <row r="1" spans="1:7">
      <c r="A1" s="495"/>
      <c r="B1" s="495"/>
      <c r="C1" s="495"/>
      <c r="D1" s="495"/>
      <c r="E1" s="495"/>
    </row>
    <row r="2" spans="1:7">
      <c r="A2" s="495" t="s">
        <v>52</v>
      </c>
      <c r="B2" s="495"/>
      <c r="C2" s="495"/>
      <c r="D2" s="495"/>
      <c r="E2" s="495"/>
    </row>
    <row r="3" spans="1:7" ht="25.5" customHeight="1">
      <c r="A3" s="497" t="s">
        <v>354</v>
      </c>
      <c r="B3" s="497"/>
      <c r="C3" s="497"/>
      <c r="D3" s="497"/>
      <c r="E3" s="497"/>
    </row>
    <row r="4" spans="1:7">
      <c r="A4" s="480" t="s">
        <v>315</v>
      </c>
      <c r="B4" s="482" t="s">
        <v>80</v>
      </c>
      <c r="C4" s="496" t="s">
        <v>353</v>
      </c>
      <c r="D4" s="500" t="s">
        <v>352</v>
      </c>
      <c r="E4" s="496" t="s">
        <v>351</v>
      </c>
    </row>
    <row r="5" spans="1:7" ht="12.75" customHeight="1">
      <c r="A5" s="498"/>
      <c r="B5" s="499"/>
      <c r="C5" s="496"/>
      <c r="D5" s="500"/>
      <c r="E5" s="496"/>
    </row>
    <row r="6" spans="1:7">
      <c r="A6" s="481"/>
      <c r="B6" s="483"/>
      <c r="C6" s="496"/>
      <c r="D6" s="500"/>
      <c r="E6" s="496"/>
      <c r="G6" s="262"/>
    </row>
    <row r="7" spans="1:7">
      <c r="A7" s="221" t="s">
        <v>93</v>
      </c>
      <c r="B7" s="218" t="s">
        <v>307</v>
      </c>
      <c r="C7" s="216"/>
      <c r="D7" s="216"/>
      <c r="E7" s="216"/>
    </row>
    <row r="8" spans="1:7">
      <c r="A8" s="219">
        <v>1</v>
      </c>
      <c r="B8" s="224" t="s">
        <v>155</v>
      </c>
      <c r="C8" s="219">
        <v>0</v>
      </c>
      <c r="D8" s="219">
        <v>0</v>
      </c>
      <c r="E8" s="219">
        <v>0</v>
      </c>
    </row>
    <row r="9" spans="1:7">
      <c r="A9" s="219">
        <v>2</v>
      </c>
      <c r="B9" s="224" t="s">
        <v>154</v>
      </c>
      <c r="C9" s="219">
        <v>0</v>
      </c>
      <c r="D9" s="219">
        <v>1</v>
      </c>
      <c r="E9" s="219">
        <v>0</v>
      </c>
    </row>
    <row r="10" spans="1:7">
      <c r="A10" s="219">
        <v>3</v>
      </c>
      <c r="B10" s="224" t="s">
        <v>8</v>
      </c>
      <c r="C10" s="219">
        <v>1381</v>
      </c>
      <c r="D10" s="219">
        <v>118</v>
      </c>
      <c r="E10" s="219">
        <v>52</v>
      </c>
    </row>
    <row r="11" spans="1:7">
      <c r="A11" s="219">
        <v>4</v>
      </c>
      <c r="B11" s="224" t="s">
        <v>9</v>
      </c>
      <c r="C11" s="219">
        <v>0</v>
      </c>
      <c r="D11" s="219">
        <v>16523</v>
      </c>
      <c r="E11" s="219">
        <v>0</v>
      </c>
    </row>
    <row r="12" spans="1:7">
      <c r="A12" s="219">
        <v>5</v>
      </c>
      <c r="B12" s="224" t="s">
        <v>2</v>
      </c>
      <c r="C12" s="219">
        <v>439</v>
      </c>
      <c r="D12" s="219">
        <v>391</v>
      </c>
      <c r="E12" s="219">
        <v>451</v>
      </c>
    </row>
    <row r="13" spans="1:7">
      <c r="A13" s="221"/>
      <c r="B13" s="218" t="s">
        <v>306</v>
      </c>
      <c r="C13" s="221">
        <f>SUM(C8:C12)</f>
        <v>1820</v>
      </c>
      <c r="D13" s="221">
        <f>SUM(D8:D12)</f>
        <v>17033</v>
      </c>
      <c r="E13" s="221">
        <f>SUM(E8:E12)</f>
        <v>503</v>
      </c>
    </row>
    <row r="14" spans="1:7">
      <c r="A14" s="221" t="s">
        <v>305</v>
      </c>
      <c r="B14" s="218" t="s">
        <v>304</v>
      </c>
      <c r="C14" s="219"/>
      <c r="D14" s="219"/>
      <c r="E14" s="219"/>
    </row>
    <row r="15" spans="1:7" ht="15.75">
      <c r="A15" s="226">
        <v>1</v>
      </c>
      <c r="B15" s="224" t="s">
        <v>153</v>
      </c>
      <c r="C15" s="219">
        <v>0</v>
      </c>
      <c r="D15" s="219">
        <v>0</v>
      </c>
      <c r="E15" s="219">
        <v>0</v>
      </c>
    </row>
    <row r="16" spans="1:7" ht="15.75">
      <c r="A16" s="226">
        <v>2</v>
      </c>
      <c r="B16" s="224" t="s">
        <v>152</v>
      </c>
      <c r="C16" s="219">
        <v>0</v>
      </c>
      <c r="D16" s="219">
        <v>0</v>
      </c>
      <c r="E16" s="219">
        <v>0</v>
      </c>
    </row>
    <row r="17" spans="1:5" ht="15.75">
      <c r="A17" s="226">
        <v>3</v>
      </c>
      <c r="B17" s="224" t="s">
        <v>42</v>
      </c>
      <c r="C17" s="219">
        <v>0</v>
      </c>
      <c r="D17" s="219">
        <v>0</v>
      </c>
      <c r="E17" s="219">
        <v>0</v>
      </c>
    </row>
    <row r="18" spans="1:5" ht="15.75">
      <c r="A18" s="226">
        <v>4</v>
      </c>
      <c r="B18" s="224" t="s">
        <v>41</v>
      </c>
      <c r="C18" s="219">
        <v>0</v>
      </c>
      <c r="D18" s="219">
        <v>0</v>
      </c>
      <c r="E18" s="219">
        <v>0</v>
      </c>
    </row>
    <row r="19" spans="1:5" ht="15.75">
      <c r="A19" s="226">
        <v>5</v>
      </c>
      <c r="B19" s="224" t="s">
        <v>151</v>
      </c>
      <c r="C19" s="219">
        <v>0</v>
      </c>
      <c r="D19" s="219">
        <v>0</v>
      </c>
      <c r="E19" s="219">
        <v>0</v>
      </c>
    </row>
    <row r="20" spans="1:5" ht="15.75">
      <c r="A20" s="226">
        <v>6</v>
      </c>
      <c r="B20" s="224" t="s">
        <v>150</v>
      </c>
      <c r="C20" s="219">
        <v>0</v>
      </c>
      <c r="D20" s="219">
        <v>0</v>
      </c>
      <c r="E20" s="219">
        <v>0</v>
      </c>
    </row>
    <row r="21" spans="1:5" ht="15.75">
      <c r="A21" s="226">
        <v>7</v>
      </c>
      <c r="B21" s="224" t="s">
        <v>149</v>
      </c>
      <c r="C21" s="219">
        <v>0</v>
      </c>
      <c r="D21" s="219">
        <v>0</v>
      </c>
      <c r="E21" s="219">
        <v>0</v>
      </c>
    </row>
    <row r="22" spans="1:5" ht="15.75">
      <c r="A22" s="226">
        <v>8</v>
      </c>
      <c r="B22" s="224" t="s">
        <v>148</v>
      </c>
      <c r="C22" s="219">
        <v>0</v>
      </c>
      <c r="D22" s="219">
        <v>0</v>
      </c>
      <c r="E22" s="219">
        <v>0</v>
      </c>
    </row>
    <row r="23" spans="1:5" ht="15.75">
      <c r="A23" s="226">
        <v>9</v>
      </c>
      <c r="B23" s="224" t="s">
        <v>147</v>
      </c>
      <c r="C23" s="219">
        <v>18</v>
      </c>
      <c r="D23" s="219">
        <v>5</v>
      </c>
      <c r="E23" s="219">
        <v>3</v>
      </c>
    </row>
    <row r="24" spans="1:5" ht="15.75">
      <c r="A24" s="226">
        <v>10</v>
      </c>
      <c r="B24" s="224" t="s">
        <v>15</v>
      </c>
      <c r="C24" s="219">
        <v>0</v>
      </c>
      <c r="D24" s="219">
        <v>0</v>
      </c>
      <c r="E24" s="219">
        <v>0</v>
      </c>
    </row>
    <row r="25" spans="1:5" ht="15.75">
      <c r="A25" s="226">
        <v>11</v>
      </c>
      <c r="B25" s="224" t="s">
        <v>146</v>
      </c>
      <c r="C25" s="219">
        <v>0</v>
      </c>
      <c r="D25" s="219">
        <v>0</v>
      </c>
      <c r="E25" s="219">
        <v>70</v>
      </c>
    </row>
    <row r="26" spans="1:5" ht="15.75">
      <c r="A26" s="226">
        <v>12</v>
      </c>
      <c r="B26" s="224" t="s">
        <v>145</v>
      </c>
      <c r="C26" s="219">
        <v>0</v>
      </c>
      <c r="D26" s="219">
        <v>0</v>
      </c>
      <c r="E26" s="219">
        <v>0</v>
      </c>
    </row>
    <row r="27" spans="1:5" ht="15.75">
      <c r="A27" s="226">
        <v>13</v>
      </c>
      <c r="B27" s="224" t="s">
        <v>144</v>
      </c>
      <c r="C27" s="219">
        <v>0</v>
      </c>
      <c r="D27" s="219">
        <v>0</v>
      </c>
      <c r="E27" s="219">
        <v>0</v>
      </c>
    </row>
    <row r="28" spans="1:5" ht="15.75">
      <c r="A28" s="226">
        <v>14</v>
      </c>
      <c r="B28" s="224" t="s">
        <v>143</v>
      </c>
      <c r="C28" s="219">
        <v>0</v>
      </c>
      <c r="D28" s="219">
        <v>1402</v>
      </c>
      <c r="E28" s="219">
        <v>0</v>
      </c>
    </row>
    <row r="29" spans="1:5" ht="15.75">
      <c r="A29" s="226">
        <v>15</v>
      </c>
      <c r="B29" s="224" t="s">
        <v>142</v>
      </c>
      <c r="C29" s="219">
        <v>0</v>
      </c>
      <c r="D29" s="219">
        <v>0</v>
      </c>
      <c r="E29" s="219">
        <v>0</v>
      </c>
    </row>
    <row r="30" spans="1:5" ht="15.75">
      <c r="A30" s="226">
        <v>16</v>
      </c>
      <c r="B30" s="224" t="s">
        <v>141</v>
      </c>
      <c r="C30" s="219">
        <v>0</v>
      </c>
      <c r="D30" s="219">
        <v>0</v>
      </c>
      <c r="E30" s="219">
        <v>0</v>
      </c>
    </row>
    <row r="31" spans="1:5" ht="15.75">
      <c r="A31" s="260"/>
      <c r="B31" s="223" t="s">
        <v>89</v>
      </c>
      <c r="C31" s="221">
        <f>SUM(C15:C30)</f>
        <v>18</v>
      </c>
      <c r="D31" s="221">
        <f>SUM(D15:D30)</f>
        <v>1407</v>
      </c>
      <c r="E31" s="221">
        <f>SUM(E15:E30)</f>
        <v>73</v>
      </c>
    </row>
    <row r="32" spans="1:5">
      <c r="A32" s="221" t="s">
        <v>70</v>
      </c>
      <c r="B32" s="218" t="s">
        <v>303</v>
      </c>
      <c r="C32" s="219"/>
      <c r="D32" s="219"/>
      <c r="E32" s="219"/>
    </row>
    <row r="33" spans="1:5">
      <c r="A33" s="219">
        <v>1</v>
      </c>
      <c r="B33" s="224" t="s">
        <v>128</v>
      </c>
      <c r="C33" s="219">
        <v>113</v>
      </c>
      <c r="D33" s="219">
        <v>82</v>
      </c>
      <c r="E33" s="219">
        <v>111</v>
      </c>
    </row>
    <row r="34" spans="1:5">
      <c r="A34" s="219">
        <v>2</v>
      </c>
      <c r="B34" s="224" t="s">
        <v>127</v>
      </c>
      <c r="C34" s="219">
        <v>0</v>
      </c>
      <c r="D34" s="219">
        <v>0</v>
      </c>
      <c r="E34" s="219">
        <v>0</v>
      </c>
    </row>
    <row r="35" spans="1:5">
      <c r="A35" s="219">
        <v>3</v>
      </c>
      <c r="B35" s="224" t="s">
        <v>126</v>
      </c>
      <c r="C35" s="219">
        <v>0</v>
      </c>
      <c r="D35" s="219">
        <v>0</v>
      </c>
      <c r="E35" s="219">
        <v>0</v>
      </c>
    </row>
    <row r="36" spans="1:5">
      <c r="A36" s="219">
        <v>4</v>
      </c>
      <c r="B36" s="224" t="s">
        <v>125</v>
      </c>
      <c r="C36" s="219">
        <v>0</v>
      </c>
      <c r="D36" s="219">
        <v>0</v>
      </c>
      <c r="E36" s="219">
        <v>0</v>
      </c>
    </row>
    <row r="37" spans="1:5">
      <c r="A37" s="219">
        <v>5</v>
      </c>
      <c r="B37" s="224" t="s">
        <v>124</v>
      </c>
      <c r="C37" s="219">
        <v>0</v>
      </c>
      <c r="D37" s="219">
        <v>0</v>
      </c>
      <c r="E37" s="219">
        <v>0</v>
      </c>
    </row>
    <row r="38" spans="1:5">
      <c r="A38" s="219">
        <v>6</v>
      </c>
      <c r="B38" s="224" t="s">
        <v>123</v>
      </c>
      <c r="C38" s="219">
        <v>0</v>
      </c>
      <c r="D38" s="219">
        <v>0</v>
      </c>
      <c r="E38" s="219">
        <v>0</v>
      </c>
    </row>
    <row r="39" spans="1:5">
      <c r="A39" s="219">
        <v>7</v>
      </c>
      <c r="B39" s="224" t="s">
        <v>122</v>
      </c>
      <c r="C39" s="219">
        <v>0</v>
      </c>
      <c r="D39" s="219">
        <v>0</v>
      </c>
      <c r="E39" s="219">
        <v>0</v>
      </c>
    </row>
    <row r="40" spans="1:5">
      <c r="A40" s="219">
        <v>8</v>
      </c>
      <c r="B40" s="224" t="s">
        <v>121</v>
      </c>
      <c r="C40" s="219">
        <v>0</v>
      </c>
      <c r="D40" s="219">
        <v>0</v>
      </c>
      <c r="E40" s="219">
        <v>0</v>
      </c>
    </row>
    <row r="41" spans="1:5">
      <c r="A41" s="219">
        <v>9</v>
      </c>
      <c r="B41" s="224" t="s">
        <v>120</v>
      </c>
      <c r="C41" s="219">
        <v>0</v>
      </c>
      <c r="D41" s="219">
        <v>0</v>
      </c>
      <c r="E41" s="219">
        <v>0</v>
      </c>
    </row>
    <row r="42" spans="1:5">
      <c r="A42" s="219">
        <v>10</v>
      </c>
      <c r="B42" s="224" t="s">
        <v>119</v>
      </c>
      <c r="C42" s="219">
        <v>0</v>
      </c>
      <c r="D42" s="219">
        <v>0</v>
      </c>
      <c r="E42" s="219">
        <v>0</v>
      </c>
    </row>
    <row r="43" spans="1:5">
      <c r="A43" s="219">
        <v>11</v>
      </c>
      <c r="B43" s="224" t="s">
        <v>118</v>
      </c>
      <c r="C43" s="219">
        <v>0</v>
      </c>
      <c r="D43" s="219">
        <v>0</v>
      </c>
      <c r="E43" s="219">
        <v>0</v>
      </c>
    </row>
    <row r="44" spans="1:5">
      <c r="A44" s="219">
        <v>12</v>
      </c>
      <c r="B44" s="224" t="s">
        <v>117</v>
      </c>
      <c r="C44" s="219">
        <v>0</v>
      </c>
      <c r="D44" s="219">
        <v>0</v>
      </c>
      <c r="E44" s="219">
        <v>0</v>
      </c>
    </row>
    <row r="45" spans="1:5">
      <c r="A45" s="219">
        <v>13</v>
      </c>
      <c r="B45" s="224" t="s">
        <v>116</v>
      </c>
      <c r="C45" s="219">
        <v>0</v>
      </c>
      <c r="D45" s="219">
        <v>0</v>
      </c>
      <c r="E45" s="219">
        <v>0</v>
      </c>
    </row>
    <row r="46" spans="1:5">
      <c r="A46" s="219">
        <v>14</v>
      </c>
      <c r="B46" s="224" t="s">
        <v>115</v>
      </c>
      <c r="C46" s="219">
        <v>0</v>
      </c>
      <c r="D46" s="219">
        <v>0</v>
      </c>
      <c r="E46" s="219">
        <v>0</v>
      </c>
    </row>
    <row r="47" spans="1:5">
      <c r="A47" s="219">
        <v>15</v>
      </c>
      <c r="B47" s="224" t="s">
        <v>114</v>
      </c>
      <c r="C47" s="219">
        <v>0</v>
      </c>
      <c r="D47" s="219">
        <v>0</v>
      </c>
      <c r="E47" s="219">
        <v>0</v>
      </c>
    </row>
    <row r="48" spans="1:5">
      <c r="A48" s="219">
        <v>16</v>
      </c>
      <c r="B48" s="224" t="s">
        <v>28</v>
      </c>
      <c r="C48" s="219">
        <v>0</v>
      </c>
      <c r="D48" s="219">
        <v>0</v>
      </c>
      <c r="E48" s="219">
        <v>0</v>
      </c>
    </row>
    <row r="49" spans="1:5">
      <c r="A49" s="219">
        <v>17</v>
      </c>
      <c r="B49" s="224" t="s">
        <v>113</v>
      </c>
      <c r="C49" s="219">
        <v>0</v>
      </c>
      <c r="D49" s="219">
        <v>0</v>
      </c>
      <c r="E49" s="219">
        <v>0</v>
      </c>
    </row>
    <row r="50" spans="1:5">
      <c r="A50" s="219"/>
      <c r="B50" s="218" t="s">
        <v>302</v>
      </c>
      <c r="C50" s="221">
        <f>SUM(C33:C49)</f>
        <v>113</v>
      </c>
      <c r="D50" s="221">
        <f>SUM(D33:D49)</f>
        <v>82</v>
      </c>
      <c r="E50" s="221">
        <f>SUM(E33:E49)</f>
        <v>111</v>
      </c>
    </row>
    <row r="51" spans="1:5">
      <c r="A51" s="221" t="s">
        <v>62</v>
      </c>
      <c r="B51" s="218" t="s">
        <v>61</v>
      </c>
      <c r="C51" s="219"/>
      <c r="D51" s="219"/>
      <c r="E51" s="261"/>
    </row>
    <row r="52" spans="1:5" ht="15.75">
      <c r="A52" s="219"/>
      <c r="B52" s="225"/>
      <c r="C52" s="219"/>
      <c r="D52" s="219"/>
      <c r="E52" s="261"/>
    </row>
    <row r="53" spans="1:5">
      <c r="A53" s="219">
        <v>1</v>
      </c>
      <c r="B53" s="224" t="s">
        <v>112</v>
      </c>
      <c r="C53" s="219">
        <v>0</v>
      </c>
      <c r="D53" s="219">
        <v>0</v>
      </c>
      <c r="E53" s="219">
        <v>0</v>
      </c>
    </row>
    <row r="54" spans="1:5">
      <c r="A54" s="219">
        <v>2</v>
      </c>
      <c r="B54" s="224" t="s">
        <v>111</v>
      </c>
      <c r="C54" s="219">
        <v>41</v>
      </c>
      <c r="D54" s="219">
        <v>92</v>
      </c>
      <c r="E54" s="219">
        <v>188</v>
      </c>
    </row>
    <row r="55" spans="1:5">
      <c r="A55" s="219">
        <v>3</v>
      </c>
      <c r="B55" s="224" t="s">
        <v>110</v>
      </c>
      <c r="C55" s="219">
        <v>2763</v>
      </c>
      <c r="D55" s="219">
        <v>2054</v>
      </c>
      <c r="E55" s="219">
        <v>956</v>
      </c>
    </row>
    <row r="56" spans="1:5">
      <c r="A56" s="221"/>
      <c r="B56" s="218" t="s">
        <v>60</v>
      </c>
      <c r="C56" s="221">
        <f>SUM(C53:C55)</f>
        <v>2804</v>
      </c>
      <c r="D56" s="221">
        <f>SUM(D53:D55)</f>
        <v>2146</v>
      </c>
      <c r="E56" s="221">
        <f>SUM(E53:E55)</f>
        <v>1144</v>
      </c>
    </row>
    <row r="57" spans="1:5">
      <c r="A57" s="475" t="s">
        <v>301</v>
      </c>
      <c r="B57" s="476"/>
      <c r="C57" s="221">
        <f>SUM(C13+C31+C50+C56)</f>
        <v>4755</v>
      </c>
      <c r="D57" s="221">
        <f>SUM(D13+D31+D50+D56)</f>
        <v>20668</v>
      </c>
      <c r="E57" s="221">
        <f>SUM(E13+E31+E50+E56)</f>
        <v>1831</v>
      </c>
    </row>
    <row r="58" spans="1:5">
      <c r="A58" s="221"/>
      <c r="B58" s="218" t="s">
        <v>300</v>
      </c>
      <c r="C58" s="219"/>
      <c r="D58" s="219"/>
      <c r="E58" s="219"/>
    </row>
    <row r="59" spans="1:5">
      <c r="A59" s="219">
        <v>1</v>
      </c>
      <c r="B59" s="224" t="s">
        <v>108</v>
      </c>
      <c r="C59" s="219">
        <v>0</v>
      </c>
      <c r="D59" s="219">
        <v>0</v>
      </c>
      <c r="E59" s="219">
        <v>0</v>
      </c>
    </row>
    <row r="60" spans="1:5">
      <c r="A60" s="219">
        <v>2</v>
      </c>
      <c r="B60" s="224" t="s">
        <v>107</v>
      </c>
      <c r="C60" s="219">
        <v>0</v>
      </c>
      <c r="D60" s="219">
        <v>0</v>
      </c>
      <c r="E60" s="219">
        <v>0</v>
      </c>
    </row>
    <row r="61" spans="1:5">
      <c r="A61" s="219">
        <v>3</v>
      </c>
      <c r="B61" s="224" t="s">
        <v>106</v>
      </c>
      <c r="C61" s="219">
        <v>0</v>
      </c>
      <c r="D61" s="219">
        <v>0</v>
      </c>
      <c r="E61" s="219">
        <v>0</v>
      </c>
    </row>
    <row r="62" spans="1:5">
      <c r="A62" s="219"/>
      <c r="B62" s="224"/>
      <c r="C62" s="219"/>
      <c r="D62" s="219"/>
      <c r="E62" s="219"/>
    </row>
    <row r="63" spans="1:5">
      <c r="A63" s="221"/>
      <c r="B63" s="218" t="s">
        <v>55</v>
      </c>
      <c r="C63" s="221">
        <f>SUM(C59:C61)</f>
        <v>0</v>
      </c>
      <c r="D63" s="221">
        <f>SUM(D59:D61)</f>
        <v>0</v>
      </c>
      <c r="E63" s="221">
        <f>SUM(E59:E61)</f>
        <v>0</v>
      </c>
    </row>
    <row r="64" spans="1:5">
      <c r="A64" s="221"/>
      <c r="B64" s="218"/>
      <c r="C64" s="221"/>
      <c r="D64" s="221"/>
      <c r="E64" s="221"/>
    </row>
    <row r="65" spans="1:5">
      <c r="A65" s="221" t="s">
        <v>342</v>
      </c>
      <c r="B65" s="224" t="s">
        <v>105</v>
      </c>
      <c r="C65" s="221">
        <v>0</v>
      </c>
      <c r="D65" s="221">
        <v>0</v>
      </c>
      <c r="E65" s="221">
        <v>0</v>
      </c>
    </row>
    <row r="66" spans="1:5">
      <c r="A66" s="221"/>
      <c r="B66" s="218" t="s">
        <v>53</v>
      </c>
      <c r="C66" s="221">
        <f>SUM(C65)</f>
        <v>0</v>
      </c>
      <c r="D66" s="221">
        <f>SUM(D65)</f>
        <v>0</v>
      </c>
      <c r="E66" s="221">
        <f>SUM(E65)</f>
        <v>0</v>
      </c>
    </row>
    <row r="67" spans="1:5" ht="18.75" customHeight="1">
      <c r="A67" s="221"/>
      <c r="B67" s="218" t="s">
        <v>95</v>
      </c>
      <c r="C67" s="221">
        <f>SUM(C57+C63+C66)</f>
        <v>4755</v>
      </c>
      <c r="D67" s="221">
        <f>SUM(D57+D63+D66)</f>
        <v>20668</v>
      </c>
      <c r="E67" s="221">
        <f>SUM(E57+E63+E66)</f>
        <v>1831</v>
      </c>
    </row>
  </sheetData>
  <mergeCells count="9">
    <mergeCell ref="A57:B57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70" orientation="portrait" verticalDpi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L13" sqref="L13"/>
    </sheetView>
  </sheetViews>
  <sheetFormatPr defaultRowHeight="20.25"/>
  <cols>
    <col min="1" max="1" width="11.42578125" style="263" customWidth="1"/>
    <col min="2" max="2" width="40.42578125" style="264" customWidth="1"/>
    <col min="3" max="3" width="10.85546875" style="263" customWidth="1"/>
    <col min="4" max="4" width="17.85546875" style="263" customWidth="1"/>
    <col min="5" max="5" width="17" style="263" customWidth="1"/>
    <col min="6" max="6" width="10.85546875" style="263" customWidth="1"/>
    <col min="7" max="7" width="13" style="263" customWidth="1"/>
    <col min="8" max="8" width="12.85546875" style="263" customWidth="1"/>
    <col min="9" max="9" width="10.85546875" style="263" customWidth="1"/>
    <col min="10" max="10" width="13" style="263" customWidth="1"/>
    <col min="11" max="11" width="12.85546875" style="263" customWidth="1"/>
    <col min="12" max="12" width="8.7109375" style="263" customWidth="1"/>
    <col min="13" max="13" width="11.42578125" style="263" customWidth="1"/>
    <col min="14" max="16384" width="9.140625" style="263"/>
  </cols>
  <sheetData>
    <row r="1" spans="1:11" ht="15">
      <c r="A1" s="502"/>
      <c r="B1" s="503"/>
      <c r="C1" s="504"/>
      <c r="D1" s="504"/>
      <c r="E1" s="504"/>
      <c r="F1" s="504"/>
      <c r="G1" s="504"/>
      <c r="H1" s="504"/>
      <c r="I1" s="301"/>
      <c r="J1" s="301"/>
      <c r="K1" s="301"/>
    </row>
    <row r="2" spans="1:11" s="268" customFormat="1">
      <c r="A2" s="268" t="s">
        <v>362</v>
      </c>
      <c r="B2" s="286"/>
      <c r="C2" s="501" t="s">
        <v>361</v>
      </c>
      <c r="D2" s="501"/>
      <c r="E2" s="501"/>
      <c r="F2" s="501" t="s">
        <v>360</v>
      </c>
      <c r="G2" s="501"/>
      <c r="H2" s="501"/>
      <c r="I2" s="501" t="s">
        <v>359</v>
      </c>
      <c r="J2" s="501"/>
      <c r="K2" s="501"/>
    </row>
    <row r="3" spans="1:11" ht="56.25" customHeight="1">
      <c r="A3" s="267" t="s">
        <v>93</v>
      </c>
      <c r="B3" s="266" t="s">
        <v>92</v>
      </c>
      <c r="C3" s="300" t="s">
        <v>358</v>
      </c>
      <c r="D3" s="300" t="s">
        <v>357</v>
      </c>
      <c r="E3" s="299" t="s">
        <v>356</v>
      </c>
      <c r="F3" s="300" t="s">
        <v>358</v>
      </c>
      <c r="G3" s="300" t="s">
        <v>357</v>
      </c>
      <c r="H3" s="299" t="s">
        <v>356</v>
      </c>
      <c r="I3" s="300" t="s">
        <v>358</v>
      </c>
      <c r="J3" s="300" t="s">
        <v>357</v>
      </c>
      <c r="K3" s="299" t="s">
        <v>356</v>
      </c>
    </row>
    <row r="4" spans="1:11" hidden="1">
      <c r="A4" s="298"/>
      <c r="B4" s="297"/>
      <c r="C4" s="296"/>
      <c r="D4" s="296"/>
      <c r="E4" s="296"/>
      <c r="F4" s="296"/>
      <c r="G4" s="296"/>
      <c r="H4" s="296"/>
      <c r="I4" s="296"/>
      <c r="J4" s="296"/>
      <c r="K4" s="296"/>
    </row>
    <row r="5" spans="1:11" hidden="1">
      <c r="A5" s="298"/>
      <c r="B5" s="297"/>
      <c r="C5" s="296"/>
      <c r="D5" s="296"/>
      <c r="E5" s="296"/>
      <c r="F5" s="296"/>
      <c r="G5" s="296"/>
      <c r="H5" s="296"/>
      <c r="I5" s="296"/>
      <c r="J5" s="296"/>
      <c r="K5" s="296"/>
    </row>
    <row r="6" spans="1:11">
      <c r="A6" s="295">
        <v>1</v>
      </c>
      <c r="B6" s="274" t="s">
        <v>155</v>
      </c>
      <c r="C6" s="270">
        <v>1604</v>
      </c>
      <c r="D6" s="270">
        <v>78522</v>
      </c>
      <c r="E6" s="270">
        <v>5383</v>
      </c>
      <c r="F6" s="270">
        <v>730</v>
      </c>
      <c r="G6" s="270">
        <v>66167</v>
      </c>
      <c r="H6" s="270">
        <v>5570</v>
      </c>
      <c r="I6" s="270">
        <v>1761</v>
      </c>
      <c r="J6" s="270">
        <v>3393</v>
      </c>
      <c r="K6" s="270">
        <v>809</v>
      </c>
    </row>
    <row r="7" spans="1:11">
      <c r="A7" s="275">
        <v>2</v>
      </c>
      <c r="B7" s="274" t="s">
        <v>154</v>
      </c>
      <c r="C7" s="270">
        <v>304</v>
      </c>
      <c r="D7" s="270">
        <v>9596</v>
      </c>
      <c r="E7" s="270">
        <v>1800</v>
      </c>
      <c r="F7" s="270">
        <v>42</v>
      </c>
      <c r="G7" s="270">
        <v>1791</v>
      </c>
      <c r="H7" s="270">
        <v>0</v>
      </c>
      <c r="I7" s="270">
        <v>711</v>
      </c>
      <c r="J7" s="270">
        <v>1179</v>
      </c>
      <c r="K7" s="270">
        <v>27</v>
      </c>
    </row>
    <row r="8" spans="1:11">
      <c r="A8" s="275">
        <v>3</v>
      </c>
      <c r="B8" s="274" t="s">
        <v>8</v>
      </c>
      <c r="C8" s="270">
        <v>1562</v>
      </c>
      <c r="D8" s="270">
        <v>1521</v>
      </c>
      <c r="E8" s="270">
        <v>242</v>
      </c>
      <c r="F8" s="270">
        <v>8</v>
      </c>
      <c r="G8" s="270">
        <v>1012</v>
      </c>
      <c r="H8" s="270">
        <v>0</v>
      </c>
      <c r="I8" s="270">
        <v>4211</v>
      </c>
      <c r="J8" s="270">
        <v>26212</v>
      </c>
      <c r="K8" s="270">
        <v>212</v>
      </c>
    </row>
    <row r="9" spans="1:11">
      <c r="A9" s="275">
        <v>4</v>
      </c>
      <c r="B9" s="274" t="s">
        <v>9</v>
      </c>
      <c r="C9" s="277">
        <v>4045</v>
      </c>
      <c r="D9" s="277">
        <v>65898</v>
      </c>
      <c r="E9" s="277">
        <v>18864</v>
      </c>
      <c r="F9" s="277">
        <v>974</v>
      </c>
      <c r="G9" s="277">
        <v>37626</v>
      </c>
      <c r="H9" s="277">
        <v>3358</v>
      </c>
      <c r="I9" s="277">
        <v>6315</v>
      </c>
      <c r="J9" s="277">
        <v>17238</v>
      </c>
      <c r="K9" s="277">
        <v>11764</v>
      </c>
    </row>
    <row r="10" spans="1:11">
      <c r="A10" s="275">
        <v>5</v>
      </c>
      <c r="B10" s="274" t="s">
        <v>2</v>
      </c>
      <c r="C10" s="270">
        <v>938</v>
      </c>
      <c r="D10" s="270">
        <v>14431</v>
      </c>
      <c r="E10" s="270">
        <v>6204</v>
      </c>
      <c r="F10" s="270">
        <v>101</v>
      </c>
      <c r="G10" s="270">
        <v>3849</v>
      </c>
      <c r="H10" s="270">
        <v>1042</v>
      </c>
      <c r="I10" s="270">
        <v>3140</v>
      </c>
      <c r="J10" s="270">
        <v>5790</v>
      </c>
      <c r="K10" s="270">
        <v>162</v>
      </c>
    </row>
    <row r="11" spans="1:11">
      <c r="A11" s="275"/>
      <c r="B11" s="266" t="s">
        <v>91</v>
      </c>
      <c r="C11" s="294">
        <f t="shared" ref="C11:K11" si="0">SUM(C6:C10)</f>
        <v>8453</v>
      </c>
      <c r="D11" s="294">
        <f t="shared" si="0"/>
        <v>169968</v>
      </c>
      <c r="E11" s="294">
        <f t="shared" si="0"/>
        <v>32493</v>
      </c>
      <c r="F11" s="294">
        <f t="shared" si="0"/>
        <v>1855</v>
      </c>
      <c r="G11" s="294">
        <f t="shared" si="0"/>
        <v>110445</v>
      </c>
      <c r="H11" s="294">
        <f t="shared" si="0"/>
        <v>9970</v>
      </c>
      <c r="I11" s="294">
        <f t="shared" si="0"/>
        <v>16138</v>
      </c>
      <c r="J11" s="294">
        <f t="shared" si="0"/>
        <v>53812</v>
      </c>
      <c r="K11" s="294">
        <f t="shared" si="0"/>
        <v>12974</v>
      </c>
    </row>
    <row r="12" spans="1:11">
      <c r="A12" s="275"/>
      <c r="B12" s="266"/>
      <c r="C12" s="278"/>
      <c r="D12" s="278"/>
      <c r="E12" s="278"/>
      <c r="F12" s="278"/>
      <c r="G12" s="278"/>
      <c r="H12" s="278"/>
      <c r="I12" s="278"/>
      <c r="J12" s="278"/>
      <c r="K12" s="278"/>
    </row>
    <row r="13" spans="1:11">
      <c r="A13" s="267" t="s">
        <v>234</v>
      </c>
      <c r="B13" s="266" t="s">
        <v>233</v>
      </c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>
      <c r="A14" s="275">
        <v>6</v>
      </c>
      <c r="B14" s="274" t="s">
        <v>153</v>
      </c>
      <c r="C14" s="270">
        <v>106</v>
      </c>
      <c r="D14" s="270">
        <v>153521</v>
      </c>
      <c r="E14" s="270">
        <v>193.65</v>
      </c>
      <c r="F14" s="270">
        <v>165</v>
      </c>
      <c r="G14" s="270">
        <v>20792</v>
      </c>
      <c r="H14" s="270">
        <v>51</v>
      </c>
      <c r="I14" s="270">
        <v>225</v>
      </c>
      <c r="J14" s="270">
        <v>302</v>
      </c>
      <c r="K14" s="270">
        <v>9.8000000000000007</v>
      </c>
    </row>
    <row r="15" spans="1:11">
      <c r="A15" s="275">
        <v>7</v>
      </c>
      <c r="B15" s="274" t="s">
        <v>152</v>
      </c>
      <c r="C15" s="270">
        <v>0</v>
      </c>
      <c r="D15" s="270">
        <v>0</v>
      </c>
      <c r="E15" s="270">
        <v>0</v>
      </c>
      <c r="F15" s="270">
        <v>0</v>
      </c>
      <c r="G15" s="270">
        <v>0</v>
      </c>
      <c r="H15" s="270">
        <v>0</v>
      </c>
      <c r="I15" s="270">
        <v>0</v>
      </c>
      <c r="J15" s="270">
        <v>0</v>
      </c>
      <c r="K15" s="270">
        <v>0</v>
      </c>
    </row>
    <row r="16" spans="1:11">
      <c r="A16" s="275">
        <v>8</v>
      </c>
      <c r="B16" s="274" t="s">
        <v>42</v>
      </c>
      <c r="C16" s="270">
        <v>0</v>
      </c>
      <c r="D16" s="270">
        <v>0</v>
      </c>
      <c r="E16" s="270">
        <v>0</v>
      </c>
      <c r="F16" s="270">
        <v>0</v>
      </c>
      <c r="G16" s="270">
        <v>0</v>
      </c>
      <c r="H16" s="270">
        <v>0</v>
      </c>
      <c r="I16" s="270">
        <v>0</v>
      </c>
      <c r="J16" s="270">
        <v>0</v>
      </c>
      <c r="K16" s="270">
        <v>0</v>
      </c>
    </row>
    <row r="17" spans="1:11">
      <c r="A17" s="275">
        <v>9</v>
      </c>
      <c r="B17" s="274" t="s">
        <v>41</v>
      </c>
      <c r="C17" s="277">
        <v>596</v>
      </c>
      <c r="D17" s="277">
        <v>38071.58</v>
      </c>
      <c r="E17" s="277">
        <v>21528</v>
      </c>
      <c r="F17" s="277">
        <v>18</v>
      </c>
      <c r="G17" s="277">
        <v>38647.25</v>
      </c>
      <c r="H17" s="277">
        <v>5160.6000000000004</v>
      </c>
      <c r="I17" s="277">
        <v>3380</v>
      </c>
      <c r="J17" s="277">
        <v>10906.09</v>
      </c>
      <c r="K17" s="277">
        <v>221.4</v>
      </c>
    </row>
    <row r="18" spans="1:11">
      <c r="A18" s="275">
        <v>10</v>
      </c>
      <c r="B18" s="274" t="s">
        <v>151</v>
      </c>
      <c r="C18" s="270">
        <v>38</v>
      </c>
      <c r="D18" s="270">
        <v>569.77</v>
      </c>
      <c r="E18" s="270">
        <v>47.52</v>
      </c>
      <c r="F18" s="270">
        <v>4</v>
      </c>
      <c r="G18" s="270">
        <v>10479.709999999999</v>
      </c>
      <c r="H18" s="270">
        <v>46.22</v>
      </c>
      <c r="I18" s="270">
        <v>0</v>
      </c>
      <c r="J18" s="270">
        <v>0</v>
      </c>
      <c r="K18" s="270">
        <v>0</v>
      </c>
    </row>
    <row r="19" spans="1:11">
      <c r="A19" s="275">
        <v>11</v>
      </c>
      <c r="B19" s="274" t="s">
        <v>150</v>
      </c>
      <c r="C19" s="270">
        <v>1561</v>
      </c>
      <c r="D19" s="270">
        <v>23529</v>
      </c>
      <c r="E19" s="270">
        <v>10422</v>
      </c>
      <c r="F19" s="270">
        <v>29</v>
      </c>
      <c r="G19" s="270">
        <v>34070</v>
      </c>
      <c r="H19" s="270">
        <v>0</v>
      </c>
      <c r="I19" s="270">
        <v>3</v>
      </c>
      <c r="J19" s="270">
        <v>7</v>
      </c>
      <c r="K19" s="270">
        <v>0</v>
      </c>
    </row>
    <row r="20" spans="1:11">
      <c r="A20" s="275">
        <v>12</v>
      </c>
      <c r="B20" s="274" t="s">
        <v>149</v>
      </c>
      <c r="C20" s="270">
        <v>0</v>
      </c>
      <c r="D20" s="270">
        <v>0</v>
      </c>
      <c r="E20" s="270">
        <v>0</v>
      </c>
      <c r="F20" s="270">
        <v>0</v>
      </c>
      <c r="G20" s="270">
        <v>0</v>
      </c>
      <c r="H20" s="270">
        <v>0</v>
      </c>
      <c r="I20" s="270">
        <v>0</v>
      </c>
      <c r="J20" s="270">
        <v>0</v>
      </c>
      <c r="K20" s="270">
        <v>0</v>
      </c>
    </row>
    <row r="21" spans="1:11">
      <c r="A21" s="275">
        <v>13</v>
      </c>
      <c r="B21" s="274" t="s">
        <v>148</v>
      </c>
      <c r="C21" s="270">
        <v>0</v>
      </c>
      <c r="D21" s="270">
        <v>0</v>
      </c>
      <c r="E21" s="270">
        <v>0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270">
        <v>0</v>
      </c>
    </row>
    <row r="22" spans="1:11">
      <c r="A22" s="275">
        <v>14</v>
      </c>
      <c r="B22" s="274" t="s">
        <v>147</v>
      </c>
      <c r="C22" s="270">
        <v>70</v>
      </c>
      <c r="D22" s="270">
        <v>1704</v>
      </c>
      <c r="E22" s="270">
        <v>170</v>
      </c>
      <c r="F22" s="270">
        <v>24</v>
      </c>
      <c r="G22" s="270">
        <v>1594</v>
      </c>
      <c r="H22" s="270">
        <v>1431</v>
      </c>
      <c r="I22" s="270">
        <v>67</v>
      </c>
      <c r="J22" s="270">
        <v>61.25</v>
      </c>
      <c r="K22" s="270">
        <v>29.16</v>
      </c>
    </row>
    <row r="23" spans="1:11">
      <c r="A23" s="275">
        <v>15</v>
      </c>
      <c r="B23" s="274" t="s">
        <v>15</v>
      </c>
      <c r="C23" s="270">
        <v>59</v>
      </c>
      <c r="D23" s="270">
        <v>4961.26</v>
      </c>
      <c r="E23" s="270">
        <v>1035.0999999999999</v>
      </c>
      <c r="F23" s="270">
        <v>21</v>
      </c>
      <c r="G23" s="270">
        <v>2892.15</v>
      </c>
      <c r="H23" s="270">
        <v>466</v>
      </c>
      <c r="I23" s="270">
        <v>208</v>
      </c>
      <c r="J23" s="270">
        <v>402</v>
      </c>
      <c r="K23" s="270">
        <v>8.5299999999999994</v>
      </c>
    </row>
    <row r="24" spans="1:11">
      <c r="A24" s="275">
        <v>16</v>
      </c>
      <c r="B24" s="274" t="s">
        <v>146</v>
      </c>
      <c r="C24" s="270">
        <v>248</v>
      </c>
      <c r="D24" s="270">
        <v>9883.4699999999993</v>
      </c>
      <c r="E24" s="270">
        <v>1815.2</v>
      </c>
      <c r="F24" s="270">
        <v>111</v>
      </c>
      <c r="G24" s="270">
        <v>65259.199999999997</v>
      </c>
      <c r="H24" s="270">
        <v>3849</v>
      </c>
      <c r="I24" s="270">
        <v>1763</v>
      </c>
      <c r="J24" s="270">
        <v>1578.11</v>
      </c>
      <c r="K24" s="270">
        <v>22.1</v>
      </c>
    </row>
    <row r="25" spans="1:11">
      <c r="A25" s="275">
        <v>17</v>
      </c>
      <c r="B25" s="274" t="s">
        <v>145</v>
      </c>
      <c r="C25" s="277">
        <v>0</v>
      </c>
      <c r="D25" s="277">
        <v>0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</row>
    <row r="26" spans="1:11">
      <c r="A26" s="275">
        <v>18</v>
      </c>
      <c r="B26" s="274" t="s">
        <v>144</v>
      </c>
      <c r="C26" s="270">
        <v>191</v>
      </c>
      <c r="D26" s="270">
        <v>2407</v>
      </c>
      <c r="E26" s="270">
        <v>661</v>
      </c>
      <c r="F26" s="270">
        <v>49</v>
      </c>
      <c r="G26" s="270">
        <v>79</v>
      </c>
      <c r="H26" s="270">
        <v>12</v>
      </c>
      <c r="I26" s="270">
        <v>1417</v>
      </c>
      <c r="J26" s="270">
        <v>982</v>
      </c>
      <c r="K26" s="270">
        <v>93</v>
      </c>
    </row>
    <row r="27" spans="1:11">
      <c r="A27" s="275">
        <v>19</v>
      </c>
      <c r="B27" s="274" t="s">
        <v>143</v>
      </c>
      <c r="C27" s="270">
        <v>209</v>
      </c>
      <c r="D27" s="270">
        <v>8339</v>
      </c>
      <c r="E27" s="270">
        <v>3326.4</v>
      </c>
      <c r="F27" s="270">
        <v>214</v>
      </c>
      <c r="G27" s="270">
        <v>19500</v>
      </c>
      <c r="H27" s="270">
        <v>824</v>
      </c>
      <c r="I27" s="270">
        <v>720</v>
      </c>
      <c r="J27" s="270">
        <v>800</v>
      </c>
      <c r="K27" s="270">
        <v>59.9</v>
      </c>
    </row>
    <row r="28" spans="1:11">
      <c r="A28" s="275">
        <v>20</v>
      </c>
      <c r="B28" s="274" t="s">
        <v>142</v>
      </c>
      <c r="C28" s="270">
        <v>46</v>
      </c>
      <c r="D28" s="270">
        <v>512</v>
      </c>
      <c r="E28" s="270">
        <v>437.47</v>
      </c>
      <c r="F28" s="270">
        <v>85</v>
      </c>
      <c r="G28" s="270">
        <v>18895</v>
      </c>
      <c r="H28" s="270">
        <v>1674</v>
      </c>
      <c r="I28" s="270">
        <v>236</v>
      </c>
      <c r="J28" s="270">
        <v>275</v>
      </c>
      <c r="K28" s="270">
        <v>26</v>
      </c>
    </row>
    <row r="29" spans="1:11">
      <c r="A29" s="275">
        <v>21</v>
      </c>
      <c r="B29" s="274" t="s">
        <v>141</v>
      </c>
      <c r="C29" s="270">
        <v>27</v>
      </c>
      <c r="D29" s="270">
        <v>1789</v>
      </c>
      <c r="E29" s="270">
        <v>105</v>
      </c>
      <c r="F29" s="270">
        <v>11</v>
      </c>
      <c r="G29" s="270">
        <v>3689</v>
      </c>
      <c r="H29" s="270">
        <v>0</v>
      </c>
      <c r="I29" s="270">
        <v>88</v>
      </c>
      <c r="J29" s="270">
        <v>338</v>
      </c>
      <c r="K29" s="270">
        <v>21</v>
      </c>
    </row>
    <row r="30" spans="1:11" s="290" customFormat="1" ht="26.25">
      <c r="A30" s="293"/>
      <c r="B30" s="292" t="s">
        <v>89</v>
      </c>
      <c r="C30" s="291">
        <f t="shared" ref="C30:K30" si="1">SUM(C14:C29)</f>
        <v>3151</v>
      </c>
      <c r="D30" s="291">
        <f t="shared" si="1"/>
        <v>245287.08000000002</v>
      </c>
      <c r="E30" s="291">
        <f t="shared" si="1"/>
        <v>39741.340000000004</v>
      </c>
      <c r="F30" s="291">
        <f t="shared" si="1"/>
        <v>731</v>
      </c>
      <c r="G30" s="291">
        <f t="shared" si="1"/>
        <v>215897.31</v>
      </c>
      <c r="H30" s="291">
        <f t="shared" si="1"/>
        <v>13513.82</v>
      </c>
      <c r="I30" s="291">
        <f t="shared" si="1"/>
        <v>8107</v>
      </c>
      <c r="J30" s="291">
        <f t="shared" si="1"/>
        <v>15651.45</v>
      </c>
      <c r="K30" s="291">
        <f t="shared" si="1"/>
        <v>490.89</v>
      </c>
    </row>
    <row r="31" spans="1:11">
      <c r="A31" s="275"/>
      <c r="B31" s="266"/>
      <c r="C31" s="278"/>
      <c r="D31" s="278"/>
      <c r="E31" s="278"/>
      <c r="F31" s="278"/>
      <c r="G31" s="278"/>
      <c r="H31" s="278"/>
      <c r="I31" s="278"/>
      <c r="J31" s="278"/>
      <c r="K31" s="278"/>
    </row>
    <row r="32" spans="1:11">
      <c r="A32" s="267" t="s">
        <v>70</v>
      </c>
      <c r="B32" s="266" t="s">
        <v>69</v>
      </c>
      <c r="C32" s="278"/>
      <c r="D32" s="278"/>
      <c r="E32" s="278"/>
      <c r="F32" s="278"/>
      <c r="G32" s="278"/>
      <c r="H32" s="278"/>
      <c r="I32" s="278"/>
      <c r="J32" s="278"/>
      <c r="K32" s="278"/>
    </row>
    <row r="33" spans="1:11">
      <c r="A33" s="275">
        <v>22</v>
      </c>
      <c r="B33" s="274" t="s">
        <v>128</v>
      </c>
      <c r="C33" s="270">
        <v>243</v>
      </c>
      <c r="D33" s="270">
        <v>13075</v>
      </c>
      <c r="E33" s="270">
        <v>1148</v>
      </c>
      <c r="F33" s="270">
        <v>173</v>
      </c>
      <c r="G33" s="270">
        <v>8963</v>
      </c>
      <c r="H33" s="270">
        <v>1965</v>
      </c>
      <c r="I33" s="270">
        <v>18</v>
      </c>
      <c r="J33" s="270">
        <v>9</v>
      </c>
      <c r="K33" s="270">
        <v>1</v>
      </c>
    </row>
    <row r="34" spans="1:11">
      <c r="A34" s="275">
        <v>23</v>
      </c>
      <c r="B34" s="274" t="s">
        <v>127</v>
      </c>
      <c r="C34" s="277">
        <v>0</v>
      </c>
      <c r="D34" s="277">
        <v>0</v>
      </c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</row>
    <row r="35" spans="1:11">
      <c r="A35" s="275">
        <v>24</v>
      </c>
      <c r="B35" s="274" t="s">
        <v>126</v>
      </c>
      <c r="C35" s="270">
        <v>0</v>
      </c>
      <c r="D35" s="270">
        <v>0</v>
      </c>
      <c r="E35" s="270">
        <v>0</v>
      </c>
      <c r="F35" s="270">
        <v>0</v>
      </c>
      <c r="G35" s="270">
        <v>0</v>
      </c>
      <c r="H35" s="270">
        <v>0</v>
      </c>
      <c r="I35" s="270">
        <v>0</v>
      </c>
      <c r="J35" s="270">
        <v>0</v>
      </c>
      <c r="K35" s="270">
        <v>0</v>
      </c>
    </row>
    <row r="36" spans="1:11">
      <c r="A36" s="275">
        <v>25</v>
      </c>
      <c r="B36" s="274" t="s">
        <v>125</v>
      </c>
      <c r="C36" s="270">
        <v>5</v>
      </c>
      <c r="D36" s="270">
        <v>626.02</v>
      </c>
      <c r="E36" s="270">
        <v>0</v>
      </c>
      <c r="F36" s="270">
        <v>0</v>
      </c>
      <c r="G36" s="270">
        <v>0</v>
      </c>
      <c r="H36" s="270">
        <v>0</v>
      </c>
      <c r="I36" s="270">
        <v>0</v>
      </c>
      <c r="J36" s="270">
        <v>0</v>
      </c>
      <c r="K36" s="270">
        <v>0</v>
      </c>
    </row>
    <row r="37" spans="1:11">
      <c r="A37" s="275">
        <v>26</v>
      </c>
      <c r="B37" s="274" t="s">
        <v>124</v>
      </c>
      <c r="C37" s="270">
        <v>18</v>
      </c>
      <c r="D37" s="270">
        <v>582.72</v>
      </c>
      <c r="E37" s="270">
        <v>185.41</v>
      </c>
      <c r="F37" s="270">
        <v>4</v>
      </c>
      <c r="G37" s="270">
        <v>538.91</v>
      </c>
      <c r="H37" s="270">
        <v>0</v>
      </c>
      <c r="I37" s="270">
        <v>0</v>
      </c>
      <c r="J37" s="270">
        <v>0</v>
      </c>
      <c r="K37" s="270">
        <v>0</v>
      </c>
    </row>
    <row r="38" spans="1:11">
      <c r="A38" s="275">
        <v>27</v>
      </c>
      <c r="B38" s="274" t="s">
        <v>123</v>
      </c>
      <c r="C38" s="277">
        <v>195</v>
      </c>
      <c r="D38" s="277">
        <v>6033</v>
      </c>
      <c r="E38" s="277">
        <v>822</v>
      </c>
      <c r="F38" s="277">
        <v>47</v>
      </c>
      <c r="G38" s="277">
        <v>2123</v>
      </c>
      <c r="H38" s="277">
        <v>591</v>
      </c>
      <c r="I38" s="277">
        <v>4</v>
      </c>
      <c r="J38" s="277">
        <v>26</v>
      </c>
      <c r="K38" s="277">
        <v>3</v>
      </c>
    </row>
    <row r="39" spans="1:11">
      <c r="A39" s="275">
        <v>28</v>
      </c>
      <c r="B39" s="274" t="s">
        <v>122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  <c r="H39" s="270">
        <v>0</v>
      </c>
      <c r="I39" s="270">
        <v>0</v>
      </c>
      <c r="J39" s="270">
        <v>0</v>
      </c>
      <c r="K39" s="270">
        <v>0</v>
      </c>
    </row>
    <row r="40" spans="1:11">
      <c r="A40" s="275">
        <v>29</v>
      </c>
      <c r="B40" s="274" t="s">
        <v>121</v>
      </c>
      <c r="C40" s="270">
        <v>16</v>
      </c>
      <c r="D40" s="270">
        <v>370</v>
      </c>
      <c r="E40" s="270">
        <v>80</v>
      </c>
      <c r="F40" s="270">
        <v>43</v>
      </c>
      <c r="G40" s="270">
        <v>1800</v>
      </c>
      <c r="H40" s="270">
        <v>55</v>
      </c>
      <c r="I40" s="270">
        <v>14</v>
      </c>
      <c r="J40" s="270">
        <v>54</v>
      </c>
      <c r="K40" s="270">
        <v>4</v>
      </c>
    </row>
    <row r="41" spans="1:11">
      <c r="A41" s="275">
        <v>30</v>
      </c>
      <c r="B41" s="274" t="s">
        <v>120</v>
      </c>
      <c r="C41" s="270">
        <v>13</v>
      </c>
      <c r="D41" s="270">
        <v>3605</v>
      </c>
      <c r="E41" s="270">
        <v>329</v>
      </c>
      <c r="F41" s="270">
        <v>5</v>
      </c>
      <c r="G41" s="270">
        <v>1283</v>
      </c>
      <c r="H41" s="270">
        <v>127</v>
      </c>
      <c r="I41" s="270">
        <v>0</v>
      </c>
      <c r="J41" s="270">
        <v>0</v>
      </c>
      <c r="K41" s="270">
        <v>0</v>
      </c>
    </row>
    <row r="42" spans="1:11">
      <c r="A42" s="275">
        <v>31</v>
      </c>
      <c r="B42" s="274" t="s">
        <v>119</v>
      </c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270">
        <v>0</v>
      </c>
      <c r="K42" s="270">
        <v>0</v>
      </c>
    </row>
    <row r="43" spans="1:11">
      <c r="A43" s="275">
        <v>32</v>
      </c>
      <c r="B43" s="274" t="s">
        <v>118</v>
      </c>
      <c r="C43" s="277">
        <v>0</v>
      </c>
      <c r="D43" s="277">
        <v>0</v>
      </c>
      <c r="E43" s="277">
        <v>0</v>
      </c>
      <c r="F43" s="277">
        <v>0</v>
      </c>
      <c r="G43" s="277">
        <v>0</v>
      </c>
      <c r="H43" s="277">
        <v>0</v>
      </c>
      <c r="I43" s="277">
        <v>0</v>
      </c>
      <c r="J43" s="277">
        <v>0</v>
      </c>
      <c r="K43" s="277">
        <v>0</v>
      </c>
    </row>
    <row r="44" spans="1:11">
      <c r="A44" s="275">
        <v>33</v>
      </c>
      <c r="B44" s="274" t="s">
        <v>117</v>
      </c>
      <c r="C44" s="270">
        <v>273</v>
      </c>
      <c r="D44" s="270">
        <v>7653.63</v>
      </c>
      <c r="E44" s="270">
        <v>2763.8</v>
      </c>
      <c r="F44" s="270">
        <v>0</v>
      </c>
      <c r="G44" s="270">
        <v>0</v>
      </c>
      <c r="H44" s="270">
        <v>0</v>
      </c>
      <c r="I44" s="270">
        <v>0</v>
      </c>
      <c r="J44" s="270">
        <v>0</v>
      </c>
      <c r="K44" s="270">
        <v>0</v>
      </c>
    </row>
    <row r="45" spans="1:11">
      <c r="A45" s="275">
        <v>34</v>
      </c>
      <c r="B45" s="274" t="s">
        <v>116</v>
      </c>
      <c r="C45" s="270">
        <v>0</v>
      </c>
      <c r="D45" s="270">
        <v>0</v>
      </c>
      <c r="E45" s="270">
        <v>0</v>
      </c>
      <c r="F45" s="270">
        <v>0</v>
      </c>
      <c r="G45" s="270">
        <v>0</v>
      </c>
      <c r="H45" s="270">
        <v>0</v>
      </c>
      <c r="I45" s="270">
        <v>0</v>
      </c>
      <c r="J45" s="270">
        <v>0</v>
      </c>
      <c r="K45" s="270">
        <v>0</v>
      </c>
    </row>
    <row r="46" spans="1:11">
      <c r="A46" s="275">
        <v>35</v>
      </c>
      <c r="B46" s="274" t="s">
        <v>115</v>
      </c>
      <c r="C46" s="270">
        <v>0</v>
      </c>
      <c r="D46" s="270">
        <v>0</v>
      </c>
      <c r="E46" s="270">
        <v>0</v>
      </c>
      <c r="F46" s="270">
        <v>0</v>
      </c>
      <c r="G46" s="270">
        <v>0</v>
      </c>
      <c r="H46" s="270">
        <v>0</v>
      </c>
      <c r="I46" s="270">
        <v>0</v>
      </c>
      <c r="J46" s="270">
        <v>0</v>
      </c>
      <c r="K46" s="270">
        <v>0</v>
      </c>
    </row>
    <row r="47" spans="1:11">
      <c r="A47" s="275">
        <v>36</v>
      </c>
      <c r="B47" s="274" t="s">
        <v>114</v>
      </c>
      <c r="C47" s="270">
        <v>0</v>
      </c>
      <c r="D47" s="270">
        <v>0</v>
      </c>
      <c r="E47" s="270">
        <v>0</v>
      </c>
      <c r="F47" s="270">
        <v>0</v>
      </c>
      <c r="G47" s="270">
        <v>0</v>
      </c>
      <c r="H47" s="270">
        <v>0</v>
      </c>
      <c r="I47" s="270">
        <v>0</v>
      </c>
      <c r="J47" s="270">
        <v>0</v>
      </c>
      <c r="K47" s="270">
        <v>0</v>
      </c>
    </row>
    <row r="48" spans="1:11">
      <c r="A48" s="275">
        <v>37</v>
      </c>
      <c r="B48" s="274" t="s">
        <v>28</v>
      </c>
      <c r="C48" s="270">
        <v>0</v>
      </c>
      <c r="D48" s="270">
        <v>0</v>
      </c>
      <c r="E48" s="270">
        <v>0</v>
      </c>
      <c r="F48" s="270">
        <v>0</v>
      </c>
      <c r="G48" s="270">
        <v>0</v>
      </c>
      <c r="H48" s="270">
        <v>0</v>
      </c>
      <c r="I48" s="270">
        <v>0</v>
      </c>
      <c r="J48" s="270">
        <v>0</v>
      </c>
      <c r="K48" s="270">
        <v>0</v>
      </c>
    </row>
    <row r="49" spans="1:11">
      <c r="A49" s="275">
        <v>38</v>
      </c>
      <c r="B49" s="274" t="s">
        <v>113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  <c r="H49" s="270">
        <v>0</v>
      </c>
      <c r="I49" s="270">
        <v>0</v>
      </c>
      <c r="J49" s="270">
        <v>0</v>
      </c>
      <c r="K49" s="270">
        <v>0</v>
      </c>
    </row>
    <row r="50" spans="1:11" s="279" customFormat="1" ht="18">
      <c r="A50" s="282"/>
      <c r="B50" s="281" t="s">
        <v>63</v>
      </c>
      <c r="C50" s="280">
        <f t="shared" ref="C50:K50" si="2">SUM(C33:C49)</f>
        <v>763</v>
      </c>
      <c r="D50" s="280">
        <f t="shared" si="2"/>
        <v>31945.37</v>
      </c>
      <c r="E50" s="280">
        <f t="shared" si="2"/>
        <v>5328.21</v>
      </c>
      <c r="F50" s="280">
        <f t="shared" si="2"/>
        <v>272</v>
      </c>
      <c r="G50" s="280">
        <f t="shared" si="2"/>
        <v>14707.91</v>
      </c>
      <c r="H50" s="280">
        <f t="shared" si="2"/>
        <v>2738</v>
      </c>
      <c r="I50" s="280">
        <f t="shared" si="2"/>
        <v>36</v>
      </c>
      <c r="J50" s="280">
        <f t="shared" si="2"/>
        <v>89</v>
      </c>
      <c r="K50" s="280">
        <f t="shared" si="2"/>
        <v>8</v>
      </c>
    </row>
    <row r="51" spans="1:11">
      <c r="A51" s="267" t="s">
        <v>62</v>
      </c>
      <c r="B51" s="266" t="s">
        <v>61</v>
      </c>
      <c r="C51" s="289"/>
      <c r="D51" s="289"/>
      <c r="E51" s="289"/>
      <c r="F51" s="289"/>
      <c r="G51" s="289"/>
      <c r="H51" s="289"/>
      <c r="I51" s="289"/>
      <c r="J51" s="289"/>
      <c r="K51" s="289"/>
    </row>
    <row r="52" spans="1:11">
      <c r="A52" s="275">
        <v>39</v>
      </c>
      <c r="B52" s="274" t="s">
        <v>112</v>
      </c>
      <c r="C52" s="270">
        <v>196</v>
      </c>
      <c r="D52" s="270">
        <v>945</v>
      </c>
      <c r="E52" s="270">
        <v>95</v>
      </c>
      <c r="F52" s="270">
        <v>32</v>
      </c>
      <c r="G52" s="270">
        <v>412</v>
      </c>
      <c r="H52" s="270">
        <v>16</v>
      </c>
      <c r="I52" s="270">
        <v>0</v>
      </c>
      <c r="J52" s="270">
        <v>0</v>
      </c>
      <c r="K52" s="270">
        <v>0</v>
      </c>
    </row>
    <row r="53" spans="1:11">
      <c r="A53" s="275">
        <v>40</v>
      </c>
      <c r="B53" s="274" t="s">
        <v>111</v>
      </c>
      <c r="C53" s="270">
        <v>2861</v>
      </c>
      <c r="D53" s="270">
        <v>17440</v>
      </c>
      <c r="E53" s="270">
        <v>8318</v>
      </c>
      <c r="F53" s="270">
        <v>619</v>
      </c>
      <c r="G53" s="270">
        <v>18954</v>
      </c>
      <c r="H53" s="270">
        <v>1682</v>
      </c>
      <c r="I53" s="270">
        <v>0</v>
      </c>
      <c r="J53" s="270">
        <v>0</v>
      </c>
      <c r="K53" s="270">
        <v>0</v>
      </c>
    </row>
    <row r="54" spans="1:11">
      <c r="A54" s="275">
        <v>41</v>
      </c>
      <c r="B54" s="274" t="s">
        <v>110</v>
      </c>
      <c r="C54" s="270">
        <v>1383</v>
      </c>
      <c r="D54" s="270">
        <v>7838</v>
      </c>
      <c r="E54" s="270">
        <v>6485</v>
      </c>
      <c r="F54" s="270">
        <v>68</v>
      </c>
      <c r="G54" s="270">
        <v>2645</v>
      </c>
      <c r="H54" s="270">
        <v>44</v>
      </c>
      <c r="I54" s="270">
        <v>897</v>
      </c>
      <c r="J54" s="270">
        <v>2477</v>
      </c>
      <c r="K54" s="270">
        <v>1674</v>
      </c>
    </row>
    <row r="55" spans="1:11" s="286" customFormat="1">
      <c r="A55" s="288"/>
      <c r="B55" s="266" t="s">
        <v>60</v>
      </c>
      <c r="C55" s="287">
        <f t="shared" ref="C55:K55" si="3">SUM(C52:C54)</f>
        <v>4440</v>
      </c>
      <c r="D55" s="287">
        <f t="shared" si="3"/>
        <v>26223</v>
      </c>
      <c r="E55" s="287">
        <f t="shared" si="3"/>
        <v>14898</v>
      </c>
      <c r="F55" s="287">
        <f t="shared" si="3"/>
        <v>719</v>
      </c>
      <c r="G55" s="287">
        <f t="shared" si="3"/>
        <v>22011</v>
      </c>
      <c r="H55" s="287">
        <f t="shared" si="3"/>
        <v>1742</v>
      </c>
      <c r="I55" s="287">
        <f t="shared" si="3"/>
        <v>897</v>
      </c>
      <c r="J55" s="287">
        <f t="shared" si="3"/>
        <v>2477</v>
      </c>
      <c r="K55" s="287">
        <f t="shared" si="3"/>
        <v>1674</v>
      </c>
    </row>
    <row r="56" spans="1:11">
      <c r="A56" s="275"/>
      <c r="B56" s="266"/>
      <c r="C56" s="278"/>
      <c r="D56" s="278"/>
      <c r="E56" s="278"/>
      <c r="F56" s="278"/>
      <c r="G56" s="278"/>
      <c r="H56" s="278"/>
      <c r="I56" s="278"/>
      <c r="J56" s="278"/>
      <c r="K56" s="278"/>
    </row>
    <row r="57" spans="1:11" s="283" customFormat="1" ht="18">
      <c r="A57" s="285" t="s">
        <v>355</v>
      </c>
      <c r="B57" s="284"/>
      <c r="C57" s="280">
        <f t="shared" ref="C57:K57" si="4">SUM(C11,C30,C50,C55)</f>
        <v>16807</v>
      </c>
      <c r="D57" s="280">
        <f t="shared" si="4"/>
        <v>473423.45</v>
      </c>
      <c r="E57" s="280">
        <f t="shared" si="4"/>
        <v>92460.55</v>
      </c>
      <c r="F57" s="280">
        <f t="shared" si="4"/>
        <v>3577</v>
      </c>
      <c r="G57" s="280">
        <f t="shared" si="4"/>
        <v>363061.22</v>
      </c>
      <c r="H57" s="280">
        <f t="shared" si="4"/>
        <v>27963.82</v>
      </c>
      <c r="I57" s="280">
        <f t="shared" si="4"/>
        <v>25178</v>
      </c>
      <c r="J57" s="280">
        <f t="shared" si="4"/>
        <v>72029.45</v>
      </c>
      <c r="K57" s="280">
        <f t="shared" si="4"/>
        <v>15146.89</v>
      </c>
    </row>
    <row r="58" spans="1:11">
      <c r="A58" s="275"/>
      <c r="B58" s="266"/>
      <c r="C58" s="278"/>
      <c r="D58" s="278"/>
      <c r="E58" s="278"/>
      <c r="F58" s="278"/>
      <c r="G58" s="278"/>
      <c r="H58" s="278"/>
      <c r="I58" s="278"/>
      <c r="J58" s="278"/>
      <c r="K58" s="278"/>
    </row>
    <row r="59" spans="1:11" s="279" customFormat="1" ht="18">
      <c r="A59" s="282"/>
      <c r="B59" s="281" t="s">
        <v>320</v>
      </c>
      <c r="C59" s="280">
        <f t="shared" ref="C59:K59" si="5">SUM(C11,C30,C50)</f>
        <v>12367</v>
      </c>
      <c r="D59" s="280">
        <f t="shared" si="5"/>
        <v>447200.45</v>
      </c>
      <c r="E59" s="280">
        <f t="shared" si="5"/>
        <v>77562.55</v>
      </c>
      <c r="F59" s="280">
        <f t="shared" si="5"/>
        <v>2858</v>
      </c>
      <c r="G59" s="280">
        <f t="shared" si="5"/>
        <v>341050.22</v>
      </c>
      <c r="H59" s="280">
        <f t="shared" si="5"/>
        <v>26221.82</v>
      </c>
      <c r="I59" s="280">
        <f t="shared" si="5"/>
        <v>24281</v>
      </c>
      <c r="J59" s="280">
        <f t="shared" si="5"/>
        <v>69552.45</v>
      </c>
      <c r="K59" s="280">
        <f t="shared" si="5"/>
        <v>13472.89</v>
      </c>
    </row>
    <row r="60" spans="1:11">
      <c r="A60" s="275"/>
      <c r="B60" s="266"/>
      <c r="C60" s="278"/>
      <c r="D60" s="278"/>
      <c r="E60" s="278"/>
      <c r="F60" s="278"/>
      <c r="G60" s="278"/>
      <c r="H60" s="278"/>
      <c r="I60" s="278"/>
      <c r="J60" s="278"/>
      <c r="K60" s="278"/>
    </row>
    <row r="61" spans="1:11">
      <c r="A61" s="267" t="s">
        <v>57</v>
      </c>
      <c r="B61" s="266" t="s">
        <v>56</v>
      </c>
      <c r="C61" s="278"/>
      <c r="D61" s="278"/>
      <c r="E61" s="278"/>
      <c r="F61" s="278"/>
      <c r="G61" s="278"/>
      <c r="H61" s="278"/>
      <c r="I61" s="278"/>
      <c r="J61" s="278"/>
      <c r="K61" s="278"/>
    </row>
    <row r="62" spans="1:11">
      <c r="A62" s="275">
        <v>42</v>
      </c>
      <c r="B62" s="274" t="s">
        <v>108</v>
      </c>
      <c r="C62" s="277">
        <v>0</v>
      </c>
      <c r="D62" s="277">
        <v>0</v>
      </c>
      <c r="E62" s="277">
        <v>0</v>
      </c>
      <c r="F62" s="277">
        <v>0</v>
      </c>
      <c r="G62" s="277">
        <v>0</v>
      </c>
      <c r="H62" s="277">
        <v>0</v>
      </c>
      <c r="I62" s="277">
        <v>0</v>
      </c>
      <c r="J62" s="277">
        <v>0</v>
      </c>
      <c r="K62" s="277">
        <v>0</v>
      </c>
    </row>
    <row r="63" spans="1:11">
      <c r="A63" s="276">
        <v>43</v>
      </c>
      <c r="B63" s="274" t="s">
        <v>107</v>
      </c>
      <c r="C63" s="273">
        <v>3</v>
      </c>
      <c r="D63" s="273">
        <v>35294</v>
      </c>
      <c r="E63" s="273">
        <v>1690</v>
      </c>
      <c r="F63" s="273">
        <v>0</v>
      </c>
      <c r="G63" s="273">
        <v>0</v>
      </c>
      <c r="H63" s="273">
        <v>0</v>
      </c>
      <c r="I63" s="273">
        <v>0</v>
      </c>
      <c r="J63" s="273">
        <v>0</v>
      </c>
      <c r="K63" s="273">
        <v>0</v>
      </c>
    </row>
    <row r="64" spans="1:11">
      <c r="A64" s="275">
        <v>44</v>
      </c>
      <c r="B64" s="274" t="s">
        <v>106</v>
      </c>
      <c r="C64" s="273">
        <v>0</v>
      </c>
      <c r="D64" s="273">
        <v>0</v>
      </c>
      <c r="E64" s="273">
        <v>0</v>
      </c>
      <c r="F64" s="273">
        <v>0</v>
      </c>
      <c r="G64" s="273">
        <v>0</v>
      </c>
      <c r="H64" s="273">
        <v>0</v>
      </c>
      <c r="I64" s="273">
        <v>0</v>
      </c>
      <c r="J64" s="273">
        <v>0</v>
      </c>
      <c r="K64" s="273">
        <v>0</v>
      </c>
    </row>
    <row r="65" spans="1:11" s="268" customFormat="1">
      <c r="A65" s="267"/>
      <c r="B65" s="266" t="s">
        <v>55</v>
      </c>
      <c r="C65" s="272">
        <f t="shared" ref="C65:K65" si="6">SUM(C62:C64)</f>
        <v>3</v>
      </c>
      <c r="D65" s="272">
        <f t="shared" si="6"/>
        <v>35294</v>
      </c>
      <c r="E65" s="272">
        <f t="shared" si="6"/>
        <v>1690</v>
      </c>
      <c r="F65" s="272">
        <f t="shared" si="6"/>
        <v>0</v>
      </c>
      <c r="G65" s="272">
        <f t="shared" si="6"/>
        <v>0</v>
      </c>
      <c r="H65" s="272">
        <f t="shared" si="6"/>
        <v>0</v>
      </c>
      <c r="I65" s="272">
        <f t="shared" si="6"/>
        <v>0</v>
      </c>
      <c r="J65" s="272">
        <f t="shared" si="6"/>
        <v>0</v>
      </c>
      <c r="K65" s="272">
        <f t="shared" si="6"/>
        <v>0</v>
      </c>
    </row>
    <row r="66" spans="1:11">
      <c r="A66" s="271">
        <v>45</v>
      </c>
      <c r="B66" s="266" t="s">
        <v>105</v>
      </c>
      <c r="C66" s="270">
        <v>0</v>
      </c>
      <c r="D66" s="270">
        <v>0</v>
      </c>
      <c r="E66" s="270">
        <v>0</v>
      </c>
      <c r="F66" s="270">
        <v>0</v>
      </c>
      <c r="G66" s="270">
        <v>0</v>
      </c>
      <c r="H66" s="270">
        <v>0</v>
      </c>
      <c r="I66" s="270">
        <v>0</v>
      </c>
      <c r="J66" s="270">
        <v>0</v>
      </c>
      <c r="K66" s="270">
        <v>0</v>
      </c>
    </row>
    <row r="67" spans="1:11" s="268" customFormat="1">
      <c r="A67" s="267"/>
      <c r="B67" s="266" t="s">
        <v>53</v>
      </c>
      <c r="C67" s="269">
        <f t="shared" ref="C67:K67" si="7">SUM(C66)</f>
        <v>0</v>
      </c>
      <c r="D67" s="269">
        <f t="shared" si="7"/>
        <v>0</v>
      </c>
      <c r="E67" s="269">
        <f t="shared" si="7"/>
        <v>0</v>
      </c>
      <c r="F67" s="269">
        <f t="shared" si="7"/>
        <v>0</v>
      </c>
      <c r="G67" s="269">
        <f t="shared" si="7"/>
        <v>0</v>
      </c>
      <c r="H67" s="269">
        <f t="shared" si="7"/>
        <v>0</v>
      </c>
      <c r="I67" s="269">
        <f t="shared" si="7"/>
        <v>0</v>
      </c>
      <c r="J67" s="269">
        <f t="shared" si="7"/>
        <v>0</v>
      </c>
      <c r="K67" s="269">
        <f t="shared" si="7"/>
        <v>0</v>
      </c>
    </row>
    <row r="68" spans="1:11">
      <c r="A68" s="267"/>
      <c r="B68" s="266" t="s">
        <v>237</v>
      </c>
      <c r="C68" s="265">
        <f t="shared" ref="C68:K68" si="8">SUM(C11,C30,C50,C55,C65,C67)</f>
        <v>16810</v>
      </c>
      <c r="D68" s="265">
        <f t="shared" si="8"/>
        <v>508717.45</v>
      </c>
      <c r="E68" s="265">
        <f t="shared" si="8"/>
        <v>94150.55</v>
      </c>
      <c r="F68" s="265">
        <f t="shared" si="8"/>
        <v>3577</v>
      </c>
      <c r="G68" s="265">
        <f t="shared" si="8"/>
        <v>363061.22</v>
      </c>
      <c r="H68" s="265">
        <f t="shared" si="8"/>
        <v>27963.82</v>
      </c>
      <c r="I68" s="265">
        <f t="shared" si="8"/>
        <v>25178</v>
      </c>
      <c r="J68" s="265">
        <f t="shared" si="8"/>
        <v>72029.45</v>
      </c>
      <c r="K68" s="265">
        <f t="shared" si="8"/>
        <v>15146.89</v>
      </c>
    </row>
  </sheetData>
  <mergeCells count="5">
    <mergeCell ref="F2:H2"/>
    <mergeCell ref="I2:K2"/>
    <mergeCell ref="A1:B1"/>
    <mergeCell ref="C2:E2"/>
    <mergeCell ref="C1:H1"/>
  </mergeCells>
  <dataValidations count="1">
    <dataValidation errorStyle="warning" allowBlank="1" showInputMessage="1" showErrorMessage="1" errorTitle="NO DATA ENTRY" promptTitle="NO DATA ENTRY" sqref="C11:K11"/>
  </dataValidations>
  <pageMargins left="0" right="0" top="0" bottom="0" header="0.5" footer="0.5"/>
  <pageSetup paperSize="9" scale="89" orientation="landscape"/>
  <headerFooter alignWithMargins="0"/>
  <rowBreaks count="1" manualBreakCount="1">
    <brk id="31" max="1048575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1"/>
  <sheetViews>
    <sheetView view="pageBreakPreview" zoomScale="60" workbookViewId="0">
      <pane xSplit="2" ySplit="6" topLeftCell="K7" activePane="bottomRight" state="frozen"/>
      <selection activeCell="P71" sqref="P71"/>
      <selection pane="topRight" activeCell="P71" sqref="P71"/>
      <selection pane="bottomLeft" activeCell="P71" sqref="P71"/>
      <selection pane="bottomRight" activeCell="A2" sqref="A2:T2"/>
    </sheetView>
  </sheetViews>
  <sheetFormatPr defaultRowHeight="26.25"/>
  <cols>
    <col min="1" max="1" width="11.42578125" style="57" customWidth="1"/>
    <col min="2" max="2" width="51.42578125" style="57" customWidth="1"/>
    <col min="3" max="3" width="20.85546875" style="57" customWidth="1"/>
    <col min="4" max="4" width="18.5703125" style="57" customWidth="1"/>
    <col min="5" max="5" width="17.85546875" style="57" customWidth="1"/>
    <col min="6" max="8" width="21" style="57" customWidth="1"/>
    <col min="9" max="9" width="16.5703125" style="57" customWidth="1"/>
    <col min="10" max="10" width="19.7109375" style="57" customWidth="1"/>
    <col min="11" max="11" width="16" style="57" customWidth="1"/>
    <col min="12" max="16" width="17.140625" style="57" customWidth="1"/>
    <col min="17" max="17" width="15.42578125" style="57" customWidth="1"/>
    <col min="18" max="18" width="14.7109375" style="57" customWidth="1"/>
    <col min="19" max="19" width="22.5703125" style="57" customWidth="1"/>
    <col min="20" max="20" width="24.140625" style="57" customWidth="1"/>
    <col min="21" max="21" width="23.28515625" style="57" customWidth="1"/>
    <col min="22" max="22" width="29.5703125" style="58" customWidth="1"/>
    <col min="23" max="23" width="11.42578125" style="57" customWidth="1"/>
    <col min="24" max="16384" width="9.140625" style="57"/>
  </cols>
  <sheetData>
    <row r="1" spans="1:22" ht="39.950000000000003" customHeight="1">
      <c r="A1" s="349" t="s">
        <v>87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</row>
    <row r="2" spans="1:22" ht="39.950000000000003" customHeight="1">
      <c r="A2" s="349" t="s">
        <v>104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</row>
    <row r="3" spans="1:22" ht="39.950000000000003" customHeight="1">
      <c r="A3" s="349" t="s">
        <v>140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</row>
    <row r="4" spans="1:22" ht="57" customHeight="1">
      <c r="A4" s="73" t="s">
        <v>81</v>
      </c>
      <c r="B4" s="352" t="s">
        <v>80</v>
      </c>
      <c r="C4" s="345" t="s">
        <v>139</v>
      </c>
      <c r="D4" s="345"/>
      <c r="E4" s="353" t="s">
        <v>138</v>
      </c>
      <c r="F4" s="345"/>
      <c r="G4" s="346" t="s">
        <v>137</v>
      </c>
      <c r="H4" s="347"/>
      <c r="I4" s="345" t="s">
        <v>136</v>
      </c>
      <c r="J4" s="345"/>
      <c r="K4" s="345" t="s">
        <v>135</v>
      </c>
      <c r="L4" s="345"/>
      <c r="M4" s="346" t="s">
        <v>134</v>
      </c>
      <c r="N4" s="347"/>
      <c r="O4" s="346" t="s">
        <v>133</v>
      </c>
      <c r="P4" s="347"/>
      <c r="Q4" s="345" t="s">
        <v>132</v>
      </c>
      <c r="R4" s="345"/>
      <c r="S4" s="345" t="s">
        <v>131</v>
      </c>
      <c r="T4" s="345"/>
      <c r="U4" s="343" t="s">
        <v>130</v>
      </c>
      <c r="V4" s="344"/>
    </row>
    <row r="5" spans="1:22" ht="53.25" customHeight="1">
      <c r="A5" s="73" t="s">
        <v>73</v>
      </c>
      <c r="B5" s="352"/>
      <c r="C5" s="65" t="s">
        <v>98</v>
      </c>
      <c r="D5" s="65" t="s">
        <v>97</v>
      </c>
      <c r="E5" s="65" t="s">
        <v>98</v>
      </c>
      <c r="F5" s="65" t="s">
        <v>97</v>
      </c>
      <c r="G5" s="65" t="s">
        <v>98</v>
      </c>
      <c r="H5" s="65" t="s">
        <v>97</v>
      </c>
      <c r="I5" s="65" t="s">
        <v>98</v>
      </c>
      <c r="J5" s="65" t="s">
        <v>97</v>
      </c>
      <c r="K5" s="65" t="s">
        <v>98</v>
      </c>
      <c r="L5" s="62" t="s">
        <v>97</v>
      </c>
      <c r="M5" s="65" t="s">
        <v>98</v>
      </c>
      <c r="N5" s="62" t="s">
        <v>97</v>
      </c>
      <c r="O5" s="65" t="s">
        <v>98</v>
      </c>
      <c r="P5" s="62" t="s">
        <v>97</v>
      </c>
      <c r="Q5" s="65" t="s">
        <v>98</v>
      </c>
      <c r="R5" s="65" t="s">
        <v>97</v>
      </c>
      <c r="S5" s="65" t="s">
        <v>98</v>
      </c>
      <c r="T5" s="65" t="s">
        <v>97</v>
      </c>
      <c r="U5" s="65" t="s">
        <v>98</v>
      </c>
      <c r="V5" s="62" t="s">
        <v>97</v>
      </c>
    </row>
    <row r="6" spans="1:22" ht="40.5" customHeight="1">
      <c r="A6" s="73" t="s">
        <v>93</v>
      </c>
      <c r="B6" s="60" t="s">
        <v>92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8"/>
      <c r="V6" s="67"/>
    </row>
    <row r="7" spans="1:22" ht="36.950000000000003" customHeight="1">
      <c r="A7" s="61">
        <v>1</v>
      </c>
      <c r="B7" s="60" t="s">
        <v>155</v>
      </c>
      <c r="C7" s="59">
        <v>1009475</v>
      </c>
      <c r="D7" s="59">
        <v>1771482</v>
      </c>
      <c r="E7" s="59">
        <v>184080</v>
      </c>
      <c r="F7" s="59">
        <v>1833992</v>
      </c>
      <c r="G7" s="59">
        <v>0</v>
      </c>
      <c r="H7" s="59">
        <v>0</v>
      </c>
      <c r="I7" s="59">
        <v>47656</v>
      </c>
      <c r="J7" s="59">
        <v>110653</v>
      </c>
      <c r="K7" s="59">
        <v>32714</v>
      </c>
      <c r="L7" s="59">
        <v>201294</v>
      </c>
      <c r="M7" s="59">
        <v>0</v>
      </c>
      <c r="N7" s="59">
        <v>0</v>
      </c>
      <c r="O7" s="59">
        <v>0</v>
      </c>
      <c r="P7" s="59">
        <v>0</v>
      </c>
      <c r="Q7" s="59">
        <v>5941</v>
      </c>
      <c r="R7" s="59">
        <v>2951</v>
      </c>
      <c r="S7" s="59">
        <v>1279866</v>
      </c>
      <c r="T7" s="59">
        <v>3920372</v>
      </c>
      <c r="U7" s="67">
        <v>712034</v>
      </c>
      <c r="V7" s="67">
        <v>1000727</v>
      </c>
    </row>
    <row r="8" spans="1:22" ht="36.950000000000003" customHeight="1">
      <c r="A8" s="61">
        <v>2</v>
      </c>
      <c r="B8" s="60" t="s">
        <v>154</v>
      </c>
      <c r="C8" s="59">
        <v>277001</v>
      </c>
      <c r="D8" s="59">
        <v>806614.37</v>
      </c>
      <c r="E8" s="59">
        <v>77125</v>
      </c>
      <c r="F8" s="59">
        <v>408550</v>
      </c>
      <c r="G8" s="59">
        <v>413</v>
      </c>
      <c r="H8" s="59">
        <v>23198</v>
      </c>
      <c r="I8" s="59">
        <v>15402</v>
      </c>
      <c r="J8" s="59">
        <v>33452</v>
      </c>
      <c r="K8" s="59">
        <v>21416</v>
      </c>
      <c r="L8" s="59">
        <v>154170</v>
      </c>
      <c r="M8" s="59">
        <v>0</v>
      </c>
      <c r="N8" s="59">
        <v>0</v>
      </c>
      <c r="O8" s="59">
        <v>497</v>
      </c>
      <c r="P8" s="59">
        <v>100</v>
      </c>
      <c r="Q8" s="59">
        <v>11389</v>
      </c>
      <c r="R8" s="59">
        <v>101315</v>
      </c>
      <c r="S8" s="59">
        <v>403243</v>
      </c>
      <c r="T8" s="59">
        <v>1527399.37</v>
      </c>
      <c r="U8" s="67">
        <v>75782</v>
      </c>
      <c r="V8" s="67">
        <v>124982</v>
      </c>
    </row>
    <row r="9" spans="1:22" ht="36.950000000000003" customHeight="1">
      <c r="A9" s="61">
        <v>3</v>
      </c>
      <c r="B9" s="60" t="s">
        <v>8</v>
      </c>
      <c r="C9" s="59">
        <v>420641</v>
      </c>
      <c r="D9" s="59">
        <v>1033472</v>
      </c>
      <c r="E9" s="59">
        <v>157957</v>
      </c>
      <c r="F9" s="59">
        <v>562223.79</v>
      </c>
      <c r="G9" s="59">
        <v>46</v>
      </c>
      <c r="H9" s="59">
        <v>250.74</v>
      </c>
      <c r="I9" s="59">
        <v>35501</v>
      </c>
      <c r="J9" s="59">
        <v>72159.8</v>
      </c>
      <c r="K9" s="59">
        <v>37257</v>
      </c>
      <c r="L9" s="59">
        <v>205352.31</v>
      </c>
      <c r="M9" s="59">
        <v>12</v>
      </c>
      <c r="N9" s="59">
        <v>139.91</v>
      </c>
      <c r="O9" s="59">
        <v>1195</v>
      </c>
      <c r="P9" s="59">
        <v>2563.34</v>
      </c>
      <c r="Q9" s="59">
        <v>10385</v>
      </c>
      <c r="R9" s="59">
        <v>53839.25</v>
      </c>
      <c r="S9" s="59">
        <v>662994</v>
      </c>
      <c r="T9" s="59">
        <v>1930001.14</v>
      </c>
      <c r="U9" s="67">
        <v>679638</v>
      </c>
      <c r="V9" s="67">
        <v>1937971</v>
      </c>
    </row>
    <row r="10" spans="1:22" ht="36.950000000000003" customHeight="1">
      <c r="A10" s="61">
        <v>4</v>
      </c>
      <c r="B10" s="60" t="s">
        <v>9</v>
      </c>
      <c r="C10" s="59">
        <v>858945</v>
      </c>
      <c r="D10" s="59">
        <v>2064980.25</v>
      </c>
      <c r="E10" s="59">
        <v>97906</v>
      </c>
      <c r="F10" s="59">
        <v>886299.36</v>
      </c>
      <c r="G10" s="59">
        <v>800</v>
      </c>
      <c r="H10" s="59">
        <v>37672</v>
      </c>
      <c r="I10" s="59">
        <v>42368</v>
      </c>
      <c r="J10" s="59">
        <v>121209.76</v>
      </c>
      <c r="K10" s="59">
        <v>103621</v>
      </c>
      <c r="L10" s="59">
        <v>1455899.93</v>
      </c>
      <c r="M10" s="59">
        <v>89</v>
      </c>
      <c r="N10" s="59">
        <v>1130.0899999999999</v>
      </c>
      <c r="O10" s="59">
        <v>20</v>
      </c>
      <c r="P10" s="59">
        <v>18230.189999999999</v>
      </c>
      <c r="Q10" s="59">
        <v>1304</v>
      </c>
      <c r="R10" s="59">
        <v>171081.33</v>
      </c>
      <c r="S10" s="59">
        <v>1105053</v>
      </c>
      <c r="T10" s="59">
        <v>4756502.91</v>
      </c>
      <c r="U10" s="67">
        <v>248844</v>
      </c>
      <c r="V10" s="67">
        <v>1336544.48</v>
      </c>
    </row>
    <row r="11" spans="1:22" ht="36.950000000000003" customHeight="1">
      <c r="A11" s="61">
        <v>5</v>
      </c>
      <c r="B11" s="60" t="s">
        <v>2</v>
      </c>
      <c r="C11" s="59">
        <v>396715</v>
      </c>
      <c r="D11" s="59">
        <v>678488.09912959998</v>
      </c>
      <c r="E11" s="59">
        <v>86024</v>
      </c>
      <c r="F11" s="59">
        <v>414513.67757606902</v>
      </c>
      <c r="G11" s="59">
        <v>0</v>
      </c>
      <c r="H11" s="59">
        <v>0</v>
      </c>
      <c r="I11" s="59">
        <v>23077</v>
      </c>
      <c r="J11" s="59">
        <v>53336.265759000002</v>
      </c>
      <c r="K11" s="59">
        <v>25804</v>
      </c>
      <c r="L11" s="59">
        <v>185035.858297</v>
      </c>
      <c r="M11" s="59">
        <v>286</v>
      </c>
      <c r="N11" s="59">
        <v>684.46683599999994</v>
      </c>
      <c r="O11" s="59">
        <v>344</v>
      </c>
      <c r="P11" s="59">
        <v>8553.6692770000009</v>
      </c>
      <c r="Q11" s="59">
        <v>6127</v>
      </c>
      <c r="R11" s="59">
        <v>10216.65112</v>
      </c>
      <c r="S11" s="59">
        <v>538377</v>
      </c>
      <c r="T11" s="59">
        <v>1350828.6879946699</v>
      </c>
      <c r="U11" s="67">
        <v>404383</v>
      </c>
      <c r="V11" s="67">
        <v>447637.01807500003</v>
      </c>
    </row>
    <row r="12" spans="1:22" ht="36.950000000000003" customHeight="1">
      <c r="A12" s="61"/>
      <c r="B12" s="60" t="s">
        <v>91</v>
      </c>
      <c r="C12" s="59">
        <f t="shared" ref="C12:V12" si="0">SUM(C7:C11)</f>
        <v>2962777</v>
      </c>
      <c r="D12" s="59">
        <f t="shared" si="0"/>
        <v>6355036.7191295996</v>
      </c>
      <c r="E12" s="59">
        <f t="shared" si="0"/>
        <v>603092</v>
      </c>
      <c r="F12" s="59">
        <f t="shared" si="0"/>
        <v>4105578.8275760692</v>
      </c>
      <c r="G12" s="59">
        <f t="shared" si="0"/>
        <v>1259</v>
      </c>
      <c r="H12" s="59">
        <f t="shared" si="0"/>
        <v>61120.740000000005</v>
      </c>
      <c r="I12" s="59">
        <f t="shared" si="0"/>
        <v>164004</v>
      </c>
      <c r="J12" s="59">
        <f t="shared" si="0"/>
        <v>390810.82575900003</v>
      </c>
      <c r="K12" s="59">
        <f t="shared" si="0"/>
        <v>220812</v>
      </c>
      <c r="L12" s="59">
        <f t="shared" si="0"/>
        <v>2201752.0982969999</v>
      </c>
      <c r="M12" s="59">
        <f t="shared" si="0"/>
        <v>387</v>
      </c>
      <c r="N12" s="59">
        <f t="shared" si="0"/>
        <v>1954.4668360000001</v>
      </c>
      <c r="O12" s="59">
        <f t="shared" si="0"/>
        <v>2056</v>
      </c>
      <c r="P12" s="59">
        <f t="shared" si="0"/>
        <v>29447.199277</v>
      </c>
      <c r="Q12" s="59">
        <f t="shared" si="0"/>
        <v>35146</v>
      </c>
      <c r="R12" s="59">
        <f t="shared" si="0"/>
        <v>339403.23111999995</v>
      </c>
      <c r="S12" s="59">
        <f t="shared" si="0"/>
        <v>3989533</v>
      </c>
      <c r="T12" s="59">
        <f t="shared" si="0"/>
        <v>13485104.10799467</v>
      </c>
      <c r="U12" s="59">
        <f t="shared" si="0"/>
        <v>2120681</v>
      </c>
      <c r="V12" s="59">
        <f t="shared" si="0"/>
        <v>4847861.4980750009</v>
      </c>
    </row>
    <row r="13" spans="1:22" ht="36.950000000000003" customHeight="1">
      <c r="A13" s="350" t="s">
        <v>90</v>
      </c>
      <c r="B13" s="351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7"/>
      <c r="V13" s="67"/>
    </row>
    <row r="14" spans="1:22" ht="36.950000000000003" customHeight="1">
      <c r="A14" s="61">
        <v>1</v>
      </c>
      <c r="B14" s="71" t="s">
        <v>153</v>
      </c>
      <c r="C14" s="59">
        <v>4312</v>
      </c>
      <c r="D14" s="59">
        <v>6807</v>
      </c>
      <c r="E14" s="59">
        <v>9516</v>
      </c>
      <c r="F14" s="59">
        <v>39109</v>
      </c>
      <c r="G14" s="59">
        <v>32</v>
      </c>
      <c r="H14" s="59">
        <v>319</v>
      </c>
      <c r="I14" s="59">
        <v>1194</v>
      </c>
      <c r="J14" s="59">
        <v>2214</v>
      </c>
      <c r="K14" s="59">
        <v>5137</v>
      </c>
      <c r="L14" s="59">
        <v>21512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20191</v>
      </c>
      <c r="T14" s="59">
        <v>69961</v>
      </c>
      <c r="U14" s="67">
        <v>0</v>
      </c>
      <c r="V14" s="67">
        <v>0</v>
      </c>
    </row>
    <row r="15" spans="1:22" ht="36.950000000000003" customHeight="1">
      <c r="A15" s="61">
        <v>2</v>
      </c>
      <c r="B15" s="71" t="s">
        <v>152</v>
      </c>
      <c r="C15" s="59">
        <v>11777</v>
      </c>
      <c r="D15" s="59">
        <v>59976.46</v>
      </c>
      <c r="E15" s="59">
        <v>11677</v>
      </c>
      <c r="F15" s="59">
        <v>127434.86</v>
      </c>
      <c r="G15" s="59">
        <v>63</v>
      </c>
      <c r="H15" s="59">
        <v>3376</v>
      </c>
      <c r="I15" s="59">
        <v>3409</v>
      </c>
      <c r="J15" s="59">
        <v>4226.8</v>
      </c>
      <c r="K15" s="59">
        <v>2756</v>
      </c>
      <c r="L15" s="59">
        <v>77730.880000000005</v>
      </c>
      <c r="M15" s="59">
        <v>0</v>
      </c>
      <c r="N15" s="59">
        <v>0</v>
      </c>
      <c r="O15" s="59">
        <v>0</v>
      </c>
      <c r="P15" s="59">
        <v>0</v>
      </c>
      <c r="Q15" s="59">
        <v>91</v>
      </c>
      <c r="R15" s="59">
        <v>38</v>
      </c>
      <c r="S15" s="59">
        <v>29773</v>
      </c>
      <c r="T15" s="59">
        <v>272783</v>
      </c>
      <c r="U15" s="67">
        <v>8576</v>
      </c>
      <c r="V15" s="67">
        <v>14996.18</v>
      </c>
    </row>
    <row r="16" spans="1:22" ht="36.950000000000003" customHeight="1">
      <c r="A16" s="61">
        <v>3</v>
      </c>
      <c r="B16" s="71" t="s">
        <v>42</v>
      </c>
      <c r="C16" s="59">
        <v>43362</v>
      </c>
      <c r="D16" s="59">
        <v>69062</v>
      </c>
      <c r="E16" s="59">
        <v>5861</v>
      </c>
      <c r="F16" s="59">
        <v>64751</v>
      </c>
      <c r="G16" s="59">
        <v>0</v>
      </c>
      <c r="H16" s="59">
        <v>0</v>
      </c>
      <c r="I16" s="59">
        <v>1751</v>
      </c>
      <c r="J16" s="59">
        <v>3486</v>
      </c>
      <c r="K16" s="59">
        <v>4915</v>
      </c>
      <c r="L16" s="59">
        <v>34924</v>
      </c>
      <c r="M16" s="59">
        <v>0</v>
      </c>
      <c r="N16" s="59">
        <v>0</v>
      </c>
      <c r="O16" s="59">
        <v>4</v>
      </c>
      <c r="P16" s="59">
        <v>3</v>
      </c>
      <c r="Q16" s="59">
        <v>3500</v>
      </c>
      <c r="R16" s="59">
        <v>35511</v>
      </c>
      <c r="S16" s="59">
        <v>59393</v>
      </c>
      <c r="T16" s="59">
        <v>207737</v>
      </c>
      <c r="U16" s="67">
        <v>40981</v>
      </c>
      <c r="V16" s="67">
        <v>59259</v>
      </c>
    </row>
    <row r="17" spans="1:22" ht="36.950000000000003" customHeight="1">
      <c r="A17" s="61">
        <v>4</v>
      </c>
      <c r="B17" s="71" t="s">
        <v>41</v>
      </c>
      <c r="C17" s="59">
        <v>66190</v>
      </c>
      <c r="D17" s="59">
        <v>268365.59999999998</v>
      </c>
      <c r="E17" s="59">
        <v>20010</v>
      </c>
      <c r="F17" s="59">
        <v>160223.66</v>
      </c>
      <c r="G17" s="59">
        <v>16</v>
      </c>
      <c r="H17" s="59">
        <v>3387.79</v>
      </c>
      <c r="I17" s="59">
        <v>3423</v>
      </c>
      <c r="J17" s="59">
        <v>9928.6299999999992</v>
      </c>
      <c r="K17" s="59">
        <v>5228</v>
      </c>
      <c r="L17" s="59">
        <v>39392.949999999997</v>
      </c>
      <c r="M17" s="59">
        <v>0</v>
      </c>
      <c r="N17" s="59">
        <v>0</v>
      </c>
      <c r="O17" s="59">
        <v>15</v>
      </c>
      <c r="P17" s="59">
        <v>26.2</v>
      </c>
      <c r="Q17" s="59">
        <v>1323</v>
      </c>
      <c r="R17" s="59">
        <v>281.99</v>
      </c>
      <c r="S17" s="59">
        <v>96205</v>
      </c>
      <c r="T17" s="59">
        <v>481606.82</v>
      </c>
      <c r="U17" s="67">
        <v>57483</v>
      </c>
      <c r="V17" s="67">
        <v>171599.27</v>
      </c>
    </row>
    <row r="18" spans="1:22" ht="36.950000000000003" customHeight="1">
      <c r="A18" s="61">
        <v>5</v>
      </c>
      <c r="B18" s="71" t="s">
        <v>151</v>
      </c>
      <c r="C18" s="59">
        <v>11518</v>
      </c>
      <c r="D18" s="59">
        <v>31221</v>
      </c>
      <c r="E18" s="59">
        <v>5927</v>
      </c>
      <c r="F18" s="59">
        <v>91870</v>
      </c>
      <c r="G18" s="59">
        <v>12</v>
      </c>
      <c r="H18" s="59">
        <v>5275</v>
      </c>
      <c r="I18" s="59">
        <v>889</v>
      </c>
      <c r="J18" s="59">
        <v>2029</v>
      </c>
      <c r="K18" s="59">
        <v>2533</v>
      </c>
      <c r="L18" s="59">
        <v>20097</v>
      </c>
      <c r="M18" s="59">
        <v>0</v>
      </c>
      <c r="N18" s="59">
        <v>0</v>
      </c>
      <c r="O18" s="59">
        <v>0</v>
      </c>
      <c r="P18" s="59">
        <v>0</v>
      </c>
      <c r="Q18" s="59">
        <v>2191</v>
      </c>
      <c r="R18" s="59">
        <v>594</v>
      </c>
      <c r="S18" s="59">
        <v>23070</v>
      </c>
      <c r="T18" s="59">
        <v>151086</v>
      </c>
      <c r="U18" s="67">
        <v>11551</v>
      </c>
      <c r="V18" s="67">
        <v>49461</v>
      </c>
    </row>
    <row r="19" spans="1:22" ht="36.950000000000003" customHeight="1">
      <c r="A19" s="61">
        <v>6</v>
      </c>
      <c r="B19" s="71" t="s">
        <v>150</v>
      </c>
      <c r="C19" s="59">
        <v>33897</v>
      </c>
      <c r="D19" s="59">
        <v>65410</v>
      </c>
      <c r="E19" s="59">
        <v>9871</v>
      </c>
      <c r="F19" s="59">
        <v>60178</v>
      </c>
      <c r="G19" s="59">
        <v>0</v>
      </c>
      <c r="H19" s="59">
        <v>0</v>
      </c>
      <c r="I19" s="59">
        <v>3761</v>
      </c>
      <c r="J19" s="59">
        <v>9445</v>
      </c>
      <c r="K19" s="59">
        <v>4345</v>
      </c>
      <c r="L19" s="59">
        <v>40879</v>
      </c>
      <c r="M19" s="59">
        <v>2</v>
      </c>
      <c r="N19" s="59">
        <v>198</v>
      </c>
      <c r="O19" s="59">
        <v>0</v>
      </c>
      <c r="P19" s="59">
        <v>0</v>
      </c>
      <c r="Q19" s="59">
        <v>108</v>
      </c>
      <c r="R19" s="59">
        <v>39</v>
      </c>
      <c r="S19" s="59">
        <v>51984</v>
      </c>
      <c r="T19" s="59">
        <v>176149</v>
      </c>
      <c r="U19" s="67">
        <v>23760</v>
      </c>
      <c r="V19" s="67">
        <v>35440</v>
      </c>
    </row>
    <row r="20" spans="1:22" ht="36.950000000000003" customHeight="1">
      <c r="A20" s="61">
        <v>7</v>
      </c>
      <c r="B20" s="71" t="s">
        <v>149</v>
      </c>
      <c r="C20" s="59">
        <v>4150</v>
      </c>
      <c r="D20" s="59">
        <v>19427</v>
      </c>
      <c r="E20" s="59">
        <v>4128</v>
      </c>
      <c r="F20" s="59">
        <v>17964</v>
      </c>
      <c r="G20" s="59">
        <v>0</v>
      </c>
      <c r="H20" s="59">
        <v>0</v>
      </c>
      <c r="I20" s="59">
        <v>474</v>
      </c>
      <c r="J20" s="59">
        <v>949</v>
      </c>
      <c r="K20" s="59">
        <v>1307</v>
      </c>
      <c r="L20" s="59">
        <v>6287</v>
      </c>
      <c r="M20" s="59">
        <v>0</v>
      </c>
      <c r="N20" s="59">
        <v>0</v>
      </c>
      <c r="O20" s="59">
        <v>0</v>
      </c>
      <c r="P20" s="59">
        <v>0</v>
      </c>
      <c r="Q20" s="59">
        <v>121</v>
      </c>
      <c r="R20" s="59">
        <v>6900</v>
      </c>
      <c r="S20" s="59">
        <v>10180</v>
      </c>
      <c r="T20" s="59">
        <v>51527</v>
      </c>
      <c r="U20" s="67">
        <v>3320</v>
      </c>
      <c r="V20" s="67">
        <v>8121</v>
      </c>
    </row>
    <row r="21" spans="1:22" ht="36.950000000000003" customHeight="1">
      <c r="A21" s="61">
        <v>8</v>
      </c>
      <c r="B21" s="71" t="s">
        <v>148</v>
      </c>
      <c r="C21" s="59">
        <v>32321</v>
      </c>
      <c r="D21" s="59">
        <v>70362.759999999995</v>
      </c>
      <c r="E21" s="59">
        <v>18955</v>
      </c>
      <c r="F21" s="59">
        <v>86195.35</v>
      </c>
      <c r="G21" s="59">
        <v>56</v>
      </c>
      <c r="H21" s="59">
        <v>3540</v>
      </c>
      <c r="I21" s="59">
        <v>1557</v>
      </c>
      <c r="J21" s="59">
        <v>4911.3100000000004</v>
      </c>
      <c r="K21" s="59">
        <v>4536</v>
      </c>
      <c r="L21" s="59">
        <v>35145.74</v>
      </c>
      <c r="M21" s="59">
        <v>3</v>
      </c>
      <c r="N21" s="59">
        <v>5.21</v>
      </c>
      <c r="O21" s="59">
        <v>0</v>
      </c>
      <c r="P21" s="59">
        <v>0</v>
      </c>
      <c r="Q21" s="59">
        <v>24</v>
      </c>
      <c r="R21" s="59">
        <v>8.48</v>
      </c>
      <c r="S21" s="59">
        <v>57452</v>
      </c>
      <c r="T21" s="59">
        <v>200168.85</v>
      </c>
      <c r="U21" s="67">
        <v>19803</v>
      </c>
      <c r="V21" s="67">
        <v>46488.58</v>
      </c>
    </row>
    <row r="22" spans="1:22" ht="36.950000000000003" customHeight="1">
      <c r="A22" s="61">
        <v>9</v>
      </c>
      <c r="B22" s="71" t="s">
        <v>147</v>
      </c>
      <c r="C22" s="59">
        <v>63932</v>
      </c>
      <c r="D22" s="59">
        <v>100125.21</v>
      </c>
      <c r="E22" s="59">
        <v>29386</v>
      </c>
      <c r="F22" s="59">
        <v>162399.6</v>
      </c>
      <c r="G22" s="59">
        <v>0</v>
      </c>
      <c r="H22" s="59">
        <v>0</v>
      </c>
      <c r="I22" s="59">
        <v>3467</v>
      </c>
      <c r="J22" s="59">
        <v>6706.07</v>
      </c>
      <c r="K22" s="59">
        <v>6189</v>
      </c>
      <c r="L22" s="59">
        <v>58117.69</v>
      </c>
      <c r="M22" s="59">
        <v>0</v>
      </c>
      <c r="N22" s="59">
        <v>0</v>
      </c>
      <c r="O22" s="59">
        <v>54</v>
      </c>
      <c r="P22" s="59">
        <v>14.79</v>
      </c>
      <c r="Q22" s="59">
        <v>7682</v>
      </c>
      <c r="R22" s="59">
        <v>5328.64</v>
      </c>
      <c r="S22" s="59">
        <v>110710</v>
      </c>
      <c r="T22" s="59">
        <v>332692</v>
      </c>
      <c r="U22" s="67">
        <v>63291</v>
      </c>
      <c r="V22" s="67">
        <v>26382.73</v>
      </c>
    </row>
    <row r="23" spans="1:22" ht="36.950000000000003" customHeight="1">
      <c r="A23" s="61">
        <v>10</v>
      </c>
      <c r="B23" s="71" t="s">
        <v>15</v>
      </c>
      <c r="C23" s="59">
        <v>4558</v>
      </c>
      <c r="D23" s="59">
        <v>21610.734591600001</v>
      </c>
      <c r="E23" s="59">
        <v>3889</v>
      </c>
      <c r="F23" s="59">
        <v>37989.983139900003</v>
      </c>
      <c r="G23" s="59">
        <v>0</v>
      </c>
      <c r="H23" s="59">
        <v>0</v>
      </c>
      <c r="I23" s="59">
        <v>930</v>
      </c>
      <c r="J23" s="59">
        <v>2276.1924884999999</v>
      </c>
      <c r="K23" s="59">
        <v>1958</v>
      </c>
      <c r="L23" s="59">
        <v>13556.1283107</v>
      </c>
      <c r="M23" s="59">
        <v>0</v>
      </c>
      <c r="N23" s="59">
        <v>0</v>
      </c>
      <c r="O23" s="59">
        <v>0</v>
      </c>
      <c r="P23" s="59">
        <v>0</v>
      </c>
      <c r="Q23" s="59">
        <v>789</v>
      </c>
      <c r="R23" s="59">
        <v>166.49581499999999</v>
      </c>
      <c r="S23" s="59">
        <v>12124</v>
      </c>
      <c r="T23" s="59">
        <v>75599.534345699998</v>
      </c>
      <c r="U23" s="67">
        <v>5792</v>
      </c>
      <c r="V23" s="67">
        <v>17820.208539300002</v>
      </c>
    </row>
    <row r="24" spans="1:22" ht="36.950000000000003" customHeight="1">
      <c r="A24" s="61">
        <v>11</v>
      </c>
      <c r="B24" s="71" t="s">
        <v>146</v>
      </c>
      <c r="C24" s="59">
        <v>25282</v>
      </c>
      <c r="D24" s="59">
        <v>43103.01</v>
      </c>
      <c r="E24" s="59">
        <v>10026</v>
      </c>
      <c r="F24" s="59">
        <v>212848.53</v>
      </c>
      <c r="G24" s="59">
        <v>8</v>
      </c>
      <c r="H24" s="59">
        <v>279.05</v>
      </c>
      <c r="I24" s="59">
        <v>2305</v>
      </c>
      <c r="J24" s="59">
        <v>9563.8700000000008</v>
      </c>
      <c r="K24" s="59">
        <v>4026</v>
      </c>
      <c r="L24" s="59">
        <v>18092.099999999999</v>
      </c>
      <c r="M24" s="59">
        <v>1</v>
      </c>
      <c r="N24" s="59">
        <v>0.03</v>
      </c>
      <c r="O24" s="59">
        <v>0</v>
      </c>
      <c r="P24" s="59">
        <v>0</v>
      </c>
      <c r="Q24" s="59">
        <v>330</v>
      </c>
      <c r="R24" s="59">
        <v>201.61</v>
      </c>
      <c r="S24" s="59">
        <v>41978</v>
      </c>
      <c r="T24" s="59">
        <v>284088.2</v>
      </c>
      <c r="U24" s="67">
        <v>22577</v>
      </c>
      <c r="V24" s="67">
        <v>27253.83</v>
      </c>
    </row>
    <row r="25" spans="1:22" ht="36.950000000000003" customHeight="1">
      <c r="A25" s="61">
        <v>12</v>
      </c>
      <c r="B25" s="71" t="s">
        <v>145</v>
      </c>
      <c r="C25" s="59">
        <v>113</v>
      </c>
      <c r="D25" s="59">
        <v>375</v>
      </c>
      <c r="E25" s="59">
        <v>710</v>
      </c>
      <c r="F25" s="59">
        <v>10192</v>
      </c>
      <c r="G25" s="59">
        <v>6</v>
      </c>
      <c r="H25" s="59">
        <v>1240</v>
      </c>
      <c r="I25" s="59">
        <v>103</v>
      </c>
      <c r="J25" s="59">
        <v>647</v>
      </c>
      <c r="K25" s="59">
        <v>807</v>
      </c>
      <c r="L25" s="59">
        <v>8064</v>
      </c>
      <c r="M25" s="59">
        <v>0</v>
      </c>
      <c r="N25" s="59">
        <v>0</v>
      </c>
      <c r="O25" s="59">
        <v>0</v>
      </c>
      <c r="P25" s="59">
        <v>0</v>
      </c>
      <c r="Q25" s="59">
        <v>388</v>
      </c>
      <c r="R25" s="59">
        <v>7641</v>
      </c>
      <c r="S25" s="59">
        <v>2127</v>
      </c>
      <c r="T25" s="59">
        <v>28159</v>
      </c>
      <c r="U25" s="67">
        <v>161</v>
      </c>
      <c r="V25" s="67">
        <v>325</v>
      </c>
    </row>
    <row r="26" spans="1:22" ht="36.950000000000003" customHeight="1">
      <c r="A26" s="61">
        <v>13</v>
      </c>
      <c r="B26" s="70" t="s">
        <v>144</v>
      </c>
      <c r="C26" s="59">
        <v>10935</v>
      </c>
      <c r="D26" s="59">
        <v>24441</v>
      </c>
      <c r="E26" s="59">
        <v>2749</v>
      </c>
      <c r="F26" s="59">
        <v>34119</v>
      </c>
      <c r="G26" s="59">
        <v>2</v>
      </c>
      <c r="H26" s="59">
        <v>85</v>
      </c>
      <c r="I26" s="59">
        <v>1094</v>
      </c>
      <c r="J26" s="59">
        <v>3495</v>
      </c>
      <c r="K26" s="59">
        <v>2495</v>
      </c>
      <c r="L26" s="59">
        <v>24706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17275</v>
      </c>
      <c r="T26" s="59">
        <v>86846</v>
      </c>
      <c r="U26" s="67">
        <v>3536</v>
      </c>
      <c r="V26" s="67">
        <v>11922</v>
      </c>
    </row>
    <row r="27" spans="1:22" ht="36.950000000000003" customHeight="1">
      <c r="A27" s="61">
        <v>14</v>
      </c>
      <c r="B27" s="70" t="s">
        <v>143</v>
      </c>
      <c r="C27" s="59">
        <v>142148</v>
      </c>
      <c r="D27" s="59">
        <v>331985.73679699999</v>
      </c>
      <c r="E27" s="59">
        <v>26290</v>
      </c>
      <c r="F27" s="59">
        <v>249756.4190659</v>
      </c>
      <c r="G27" s="59">
        <v>0</v>
      </c>
      <c r="H27" s="59">
        <v>0</v>
      </c>
      <c r="I27" s="59">
        <v>4337</v>
      </c>
      <c r="J27" s="59">
        <v>11346.669073700001</v>
      </c>
      <c r="K27" s="59">
        <v>8884</v>
      </c>
      <c r="L27" s="59">
        <v>65295.8701554</v>
      </c>
      <c r="M27" s="59">
        <v>141</v>
      </c>
      <c r="N27" s="59">
        <v>1493.3536288</v>
      </c>
      <c r="O27" s="59">
        <v>27</v>
      </c>
      <c r="P27" s="59">
        <v>557.58000000000004</v>
      </c>
      <c r="Q27" s="59">
        <v>0</v>
      </c>
      <c r="R27" s="59">
        <v>0</v>
      </c>
      <c r="S27" s="59">
        <v>181827</v>
      </c>
      <c r="T27" s="59">
        <v>660435.62872080004</v>
      </c>
      <c r="U27" s="67">
        <v>141328</v>
      </c>
      <c r="V27" s="67">
        <v>273845.63137840002</v>
      </c>
    </row>
    <row r="28" spans="1:22" ht="36.950000000000003" customHeight="1">
      <c r="A28" s="61">
        <v>15</v>
      </c>
      <c r="B28" s="71" t="s">
        <v>142</v>
      </c>
      <c r="C28" s="59">
        <v>2036</v>
      </c>
      <c r="D28" s="59">
        <v>3176</v>
      </c>
      <c r="E28" s="59">
        <v>1639</v>
      </c>
      <c r="F28" s="59">
        <v>8516</v>
      </c>
      <c r="G28" s="59">
        <v>0</v>
      </c>
      <c r="H28" s="59">
        <v>0</v>
      </c>
      <c r="I28" s="59">
        <v>103</v>
      </c>
      <c r="J28" s="59">
        <v>340</v>
      </c>
      <c r="K28" s="59">
        <v>1330</v>
      </c>
      <c r="L28" s="59">
        <v>13303</v>
      </c>
      <c r="M28" s="59">
        <v>0</v>
      </c>
      <c r="N28" s="59">
        <v>0</v>
      </c>
      <c r="O28" s="59">
        <v>0</v>
      </c>
      <c r="P28" s="59">
        <v>0</v>
      </c>
      <c r="Q28" s="59">
        <v>214</v>
      </c>
      <c r="R28" s="59">
        <v>292.60000000000002</v>
      </c>
      <c r="S28" s="59">
        <v>5322</v>
      </c>
      <c r="T28" s="59">
        <v>25627.599999999999</v>
      </c>
      <c r="U28" s="67">
        <v>791</v>
      </c>
      <c r="V28" s="67">
        <v>4022</v>
      </c>
    </row>
    <row r="29" spans="1:22" ht="36.950000000000003" customHeight="1">
      <c r="A29" s="61">
        <v>16</v>
      </c>
      <c r="B29" s="70" t="s">
        <v>141</v>
      </c>
      <c r="C29" s="59">
        <v>102073</v>
      </c>
      <c r="D29" s="59">
        <v>299009.42</v>
      </c>
      <c r="E29" s="59">
        <v>17809</v>
      </c>
      <c r="F29" s="59">
        <v>134395.17000000001</v>
      </c>
      <c r="G29" s="59">
        <v>1</v>
      </c>
      <c r="H29" s="59">
        <v>1057.1500000000001</v>
      </c>
      <c r="I29" s="59">
        <v>2080</v>
      </c>
      <c r="J29" s="59">
        <v>6224.08</v>
      </c>
      <c r="K29" s="59">
        <v>14537</v>
      </c>
      <c r="L29" s="59">
        <v>156687.41999999899</v>
      </c>
      <c r="M29" s="59">
        <v>38</v>
      </c>
      <c r="N29" s="59">
        <v>275.72000000000003</v>
      </c>
      <c r="O29" s="59">
        <v>0</v>
      </c>
      <c r="P29" s="59">
        <v>0</v>
      </c>
      <c r="Q29" s="59">
        <v>19</v>
      </c>
      <c r="R29" s="59">
        <v>0.6</v>
      </c>
      <c r="S29" s="59">
        <v>136557</v>
      </c>
      <c r="T29" s="59">
        <v>597649.56000000006</v>
      </c>
      <c r="U29" s="67">
        <v>102541</v>
      </c>
      <c r="V29" s="67">
        <v>281349.90999999997</v>
      </c>
    </row>
    <row r="30" spans="1:22" ht="36.950000000000003" customHeight="1">
      <c r="A30" s="61"/>
      <c r="B30" s="66" t="s">
        <v>89</v>
      </c>
      <c r="C30" s="59">
        <f t="shared" ref="C30:V30" si="1">SUM(C14:C29)</f>
        <v>558604</v>
      </c>
      <c r="D30" s="59">
        <f t="shared" si="1"/>
        <v>1414457.9313885998</v>
      </c>
      <c r="E30" s="59">
        <f t="shared" si="1"/>
        <v>178443</v>
      </c>
      <c r="F30" s="59">
        <f t="shared" si="1"/>
        <v>1497942.5722057999</v>
      </c>
      <c r="G30" s="59">
        <f t="shared" si="1"/>
        <v>196</v>
      </c>
      <c r="H30" s="59">
        <f t="shared" si="1"/>
        <v>18558.990000000002</v>
      </c>
      <c r="I30" s="59">
        <f t="shared" si="1"/>
        <v>30877</v>
      </c>
      <c r="J30" s="59">
        <f t="shared" si="1"/>
        <v>77788.621562200002</v>
      </c>
      <c r="K30" s="59">
        <f t="shared" si="1"/>
        <v>70983</v>
      </c>
      <c r="L30" s="59">
        <f t="shared" si="1"/>
        <v>633790.77846609894</v>
      </c>
      <c r="M30" s="59">
        <f t="shared" si="1"/>
        <v>185</v>
      </c>
      <c r="N30" s="59">
        <f t="shared" si="1"/>
        <v>1972.3136288000001</v>
      </c>
      <c r="O30" s="59">
        <f t="shared" si="1"/>
        <v>100</v>
      </c>
      <c r="P30" s="59">
        <f t="shared" si="1"/>
        <v>601.57000000000005</v>
      </c>
      <c r="Q30" s="59">
        <f t="shared" si="1"/>
        <v>16780</v>
      </c>
      <c r="R30" s="59">
        <f t="shared" si="1"/>
        <v>57003.415815</v>
      </c>
      <c r="S30" s="59">
        <f t="shared" si="1"/>
        <v>856168</v>
      </c>
      <c r="T30" s="59">
        <f t="shared" si="1"/>
        <v>3702116.1930665001</v>
      </c>
      <c r="U30" s="59">
        <f t="shared" si="1"/>
        <v>505491</v>
      </c>
      <c r="V30" s="59">
        <f t="shared" si="1"/>
        <v>1028286.3399177</v>
      </c>
    </row>
    <row r="31" spans="1:22" ht="39.950000000000003" customHeight="1">
      <c r="A31" s="348" t="s">
        <v>88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</row>
    <row r="32" spans="1:22" ht="39.950000000000003" customHeight="1">
      <c r="A32" s="349" t="s">
        <v>104</v>
      </c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</row>
    <row r="33" spans="1:22" ht="39.950000000000003" customHeight="1">
      <c r="A33" s="349" t="s">
        <v>140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</row>
    <row r="34" spans="1:22" ht="39.950000000000003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2" ht="61.5" customHeight="1">
      <c r="A35" s="73" t="s">
        <v>81</v>
      </c>
      <c r="B35" s="352" t="s">
        <v>80</v>
      </c>
      <c r="C35" s="345" t="s">
        <v>139</v>
      </c>
      <c r="D35" s="345"/>
      <c r="E35" s="353" t="s">
        <v>138</v>
      </c>
      <c r="F35" s="345"/>
      <c r="G35" s="346" t="s">
        <v>137</v>
      </c>
      <c r="H35" s="347"/>
      <c r="I35" s="345" t="s">
        <v>136</v>
      </c>
      <c r="J35" s="345"/>
      <c r="K35" s="345" t="s">
        <v>135</v>
      </c>
      <c r="L35" s="345"/>
      <c r="M35" s="346" t="s">
        <v>134</v>
      </c>
      <c r="N35" s="347"/>
      <c r="O35" s="346" t="s">
        <v>133</v>
      </c>
      <c r="P35" s="347"/>
      <c r="Q35" s="345" t="s">
        <v>132</v>
      </c>
      <c r="R35" s="345"/>
      <c r="S35" s="345" t="s">
        <v>131</v>
      </c>
      <c r="T35" s="345"/>
      <c r="U35" s="343" t="s">
        <v>130</v>
      </c>
      <c r="V35" s="344"/>
    </row>
    <row r="36" spans="1:22" ht="50.25" customHeight="1">
      <c r="A36" s="73" t="s">
        <v>73</v>
      </c>
      <c r="B36" s="352"/>
      <c r="C36" s="65" t="s">
        <v>98</v>
      </c>
      <c r="D36" s="65" t="s">
        <v>97</v>
      </c>
      <c r="E36" s="65" t="s">
        <v>98</v>
      </c>
      <c r="F36" s="65" t="s">
        <v>97</v>
      </c>
      <c r="G36" s="65" t="s">
        <v>98</v>
      </c>
      <c r="H36" s="65" t="s">
        <v>97</v>
      </c>
      <c r="I36" s="65" t="s">
        <v>98</v>
      </c>
      <c r="J36" s="65" t="s">
        <v>97</v>
      </c>
      <c r="K36" s="65" t="s">
        <v>98</v>
      </c>
      <c r="L36" s="62" t="s">
        <v>97</v>
      </c>
      <c r="M36" s="65" t="s">
        <v>98</v>
      </c>
      <c r="N36" s="62" t="s">
        <v>97</v>
      </c>
      <c r="O36" s="65" t="s">
        <v>98</v>
      </c>
      <c r="P36" s="62" t="s">
        <v>97</v>
      </c>
      <c r="Q36" s="65" t="s">
        <v>98</v>
      </c>
      <c r="R36" s="65" t="s">
        <v>97</v>
      </c>
      <c r="S36" s="65" t="s">
        <v>98</v>
      </c>
      <c r="T36" s="65" t="s">
        <v>97</v>
      </c>
      <c r="U36" s="65" t="s">
        <v>98</v>
      </c>
      <c r="V36" s="62" t="s">
        <v>97</v>
      </c>
    </row>
    <row r="37" spans="1:22" ht="36.950000000000003" customHeight="1">
      <c r="A37" s="73" t="s">
        <v>129</v>
      </c>
      <c r="B37" s="66" t="s">
        <v>69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68"/>
      <c r="V37" s="67"/>
    </row>
    <row r="38" spans="1:22" ht="36.950000000000003" customHeight="1">
      <c r="A38" s="64">
        <v>1</v>
      </c>
      <c r="B38" s="71" t="s">
        <v>128</v>
      </c>
      <c r="C38" s="59">
        <v>182100</v>
      </c>
      <c r="D38" s="59">
        <v>347954.27235669998</v>
      </c>
      <c r="E38" s="59">
        <v>32870</v>
      </c>
      <c r="F38" s="59">
        <v>360839.69062810001</v>
      </c>
      <c r="G38" s="59">
        <v>0</v>
      </c>
      <c r="H38" s="59">
        <v>0</v>
      </c>
      <c r="I38" s="59">
        <v>4913</v>
      </c>
      <c r="J38" s="59">
        <v>12022.1281841</v>
      </c>
      <c r="K38" s="59">
        <v>15282</v>
      </c>
      <c r="L38" s="59">
        <v>112459.46068819999</v>
      </c>
      <c r="M38" s="59">
        <v>8</v>
      </c>
      <c r="N38" s="59">
        <v>545.47</v>
      </c>
      <c r="O38" s="59">
        <v>101</v>
      </c>
      <c r="P38" s="59">
        <v>7295.83</v>
      </c>
      <c r="Q38" s="59">
        <v>4491</v>
      </c>
      <c r="R38" s="59">
        <v>5554.0508695999997</v>
      </c>
      <c r="S38" s="59">
        <v>239765</v>
      </c>
      <c r="T38" s="59">
        <v>846670.90272669995</v>
      </c>
      <c r="U38" s="68">
        <v>153475</v>
      </c>
      <c r="V38" s="67">
        <v>176602.61245290001</v>
      </c>
    </row>
    <row r="39" spans="1:22" ht="36.950000000000003" customHeight="1">
      <c r="A39" s="64">
        <v>2</v>
      </c>
      <c r="B39" s="71" t="s">
        <v>127</v>
      </c>
      <c r="C39" s="59">
        <v>111498</v>
      </c>
      <c r="D39" s="59">
        <v>71840.213971482706</v>
      </c>
      <c r="E39" s="59">
        <v>76041</v>
      </c>
      <c r="F39" s="59">
        <v>297175.78927280701</v>
      </c>
      <c r="G39" s="59">
        <v>0</v>
      </c>
      <c r="H39" s="59">
        <v>0</v>
      </c>
      <c r="I39" s="59">
        <v>272</v>
      </c>
      <c r="J39" s="59">
        <v>477.42602440000098</v>
      </c>
      <c r="K39" s="59">
        <v>4162</v>
      </c>
      <c r="L39" s="59">
        <v>15022.4881412</v>
      </c>
      <c r="M39" s="59">
        <v>0</v>
      </c>
      <c r="N39" s="59">
        <v>0</v>
      </c>
      <c r="O39" s="59">
        <v>0</v>
      </c>
      <c r="P39" s="59">
        <v>0</v>
      </c>
      <c r="Q39" s="59">
        <v>574</v>
      </c>
      <c r="R39" s="59">
        <v>3160.037722</v>
      </c>
      <c r="S39" s="59">
        <v>192547</v>
      </c>
      <c r="T39" s="59">
        <v>387675.95513189002</v>
      </c>
      <c r="U39" s="68">
        <v>179926</v>
      </c>
      <c r="V39" s="67">
        <v>78651.700236518707</v>
      </c>
    </row>
    <row r="40" spans="1:22" ht="36.950000000000003" customHeight="1">
      <c r="A40" s="64">
        <v>3</v>
      </c>
      <c r="B40" s="71" t="s">
        <v>126</v>
      </c>
      <c r="C40" s="59">
        <v>6200</v>
      </c>
      <c r="D40" s="59">
        <v>6148</v>
      </c>
      <c r="E40" s="59">
        <v>2622</v>
      </c>
      <c r="F40" s="59">
        <v>9767</v>
      </c>
      <c r="G40" s="59">
        <v>0</v>
      </c>
      <c r="H40" s="59">
        <v>0</v>
      </c>
      <c r="I40" s="59">
        <v>24</v>
      </c>
      <c r="J40" s="59">
        <v>70</v>
      </c>
      <c r="K40" s="59">
        <v>107</v>
      </c>
      <c r="L40" s="59">
        <v>748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8953</v>
      </c>
      <c r="T40" s="59">
        <v>16733</v>
      </c>
      <c r="U40" s="68">
        <v>0</v>
      </c>
      <c r="V40" s="67">
        <v>0</v>
      </c>
    </row>
    <row r="41" spans="1:22" ht="36.950000000000003" customHeight="1">
      <c r="A41" s="64">
        <v>4</v>
      </c>
      <c r="B41" s="71" t="s">
        <v>125</v>
      </c>
      <c r="C41" s="59">
        <v>2371</v>
      </c>
      <c r="D41" s="59">
        <v>10532.6</v>
      </c>
      <c r="E41" s="59">
        <v>1236</v>
      </c>
      <c r="F41" s="59">
        <v>37417.56</v>
      </c>
      <c r="G41" s="59">
        <v>0</v>
      </c>
      <c r="H41" s="59">
        <v>0</v>
      </c>
      <c r="I41" s="59">
        <v>40</v>
      </c>
      <c r="J41" s="59">
        <v>136.22</v>
      </c>
      <c r="K41" s="59">
        <v>472</v>
      </c>
      <c r="L41" s="59">
        <v>4171.78</v>
      </c>
      <c r="M41" s="59">
        <v>0</v>
      </c>
      <c r="N41" s="59">
        <v>0</v>
      </c>
      <c r="O41" s="59">
        <v>0</v>
      </c>
      <c r="P41" s="59">
        <v>0</v>
      </c>
      <c r="Q41" s="59">
        <v>3</v>
      </c>
      <c r="R41" s="59">
        <v>0.81</v>
      </c>
      <c r="S41" s="59">
        <v>4122</v>
      </c>
      <c r="T41" s="59">
        <v>52258.97</v>
      </c>
      <c r="U41" s="68">
        <v>1827</v>
      </c>
      <c r="V41" s="67">
        <v>1254.77</v>
      </c>
    </row>
    <row r="42" spans="1:22" ht="36.950000000000003" customHeight="1">
      <c r="A42" s="64">
        <v>5</v>
      </c>
      <c r="B42" s="71" t="s">
        <v>124</v>
      </c>
      <c r="C42" s="59">
        <v>1389</v>
      </c>
      <c r="D42" s="59">
        <v>2932</v>
      </c>
      <c r="E42" s="59">
        <v>382</v>
      </c>
      <c r="F42" s="59">
        <v>8108</v>
      </c>
      <c r="G42" s="59">
        <v>0</v>
      </c>
      <c r="H42" s="59">
        <v>0</v>
      </c>
      <c r="I42" s="59">
        <v>23</v>
      </c>
      <c r="J42" s="59">
        <v>41</v>
      </c>
      <c r="K42" s="59">
        <v>124</v>
      </c>
      <c r="L42" s="59">
        <v>1705</v>
      </c>
      <c r="M42" s="59">
        <v>0</v>
      </c>
      <c r="N42" s="59">
        <v>0</v>
      </c>
      <c r="O42" s="59">
        <v>0</v>
      </c>
      <c r="P42" s="59">
        <v>0</v>
      </c>
      <c r="Q42" s="59">
        <v>10</v>
      </c>
      <c r="R42" s="59">
        <v>1842</v>
      </c>
      <c r="S42" s="59">
        <v>1928</v>
      </c>
      <c r="T42" s="59">
        <v>14628</v>
      </c>
      <c r="U42" s="68">
        <v>13</v>
      </c>
      <c r="V42" s="67">
        <v>12</v>
      </c>
    </row>
    <row r="43" spans="1:22" ht="36.950000000000003" customHeight="1">
      <c r="A43" s="64">
        <v>6</v>
      </c>
      <c r="B43" s="71" t="s">
        <v>123</v>
      </c>
      <c r="C43" s="59">
        <v>38869</v>
      </c>
      <c r="D43" s="59">
        <v>72333.585000000006</v>
      </c>
      <c r="E43" s="59">
        <v>1248</v>
      </c>
      <c r="F43" s="59">
        <v>66378.513999999996</v>
      </c>
      <c r="G43" s="59">
        <v>0</v>
      </c>
      <c r="H43" s="59">
        <v>0</v>
      </c>
      <c r="I43" s="59">
        <v>1157</v>
      </c>
      <c r="J43" s="59">
        <v>3437.0770000000002</v>
      </c>
      <c r="K43" s="59">
        <v>2562</v>
      </c>
      <c r="L43" s="59">
        <v>20772.498</v>
      </c>
      <c r="M43" s="59">
        <v>1</v>
      </c>
      <c r="N43" s="59">
        <v>53.387999999999998</v>
      </c>
      <c r="O43" s="59">
        <v>0</v>
      </c>
      <c r="P43" s="59">
        <v>0</v>
      </c>
      <c r="Q43" s="59">
        <v>169</v>
      </c>
      <c r="R43" s="59">
        <v>584.97299999999996</v>
      </c>
      <c r="S43" s="59">
        <v>44006</v>
      </c>
      <c r="T43" s="59">
        <v>163560.035</v>
      </c>
      <c r="U43" s="68">
        <v>35971</v>
      </c>
      <c r="V43" s="67">
        <v>56299.107000000004</v>
      </c>
    </row>
    <row r="44" spans="1:22" ht="36.950000000000003" customHeight="1">
      <c r="A44" s="64">
        <v>7</v>
      </c>
      <c r="B44" s="71" t="s">
        <v>122</v>
      </c>
      <c r="C44" s="59">
        <v>43</v>
      </c>
      <c r="D44" s="59">
        <v>14946</v>
      </c>
      <c r="E44" s="59">
        <v>206</v>
      </c>
      <c r="F44" s="59">
        <v>5598</v>
      </c>
      <c r="G44" s="59">
        <v>0</v>
      </c>
      <c r="H44" s="59">
        <v>0</v>
      </c>
      <c r="I44" s="59">
        <v>50</v>
      </c>
      <c r="J44" s="59">
        <v>152</v>
      </c>
      <c r="K44" s="59">
        <v>575</v>
      </c>
      <c r="L44" s="59">
        <v>4818</v>
      </c>
      <c r="M44" s="59">
        <v>0</v>
      </c>
      <c r="N44" s="59">
        <v>0</v>
      </c>
      <c r="O44" s="59">
        <v>0</v>
      </c>
      <c r="P44" s="59">
        <v>0</v>
      </c>
      <c r="Q44" s="59">
        <v>451</v>
      </c>
      <c r="R44" s="59">
        <v>4798</v>
      </c>
      <c r="S44" s="59">
        <v>1325</v>
      </c>
      <c r="T44" s="59">
        <v>30312</v>
      </c>
      <c r="U44" s="68">
        <v>0</v>
      </c>
      <c r="V44" s="67">
        <v>0</v>
      </c>
    </row>
    <row r="45" spans="1:22" ht="36.950000000000003" customHeight="1">
      <c r="A45" s="64">
        <v>8</v>
      </c>
      <c r="B45" s="71" t="s">
        <v>121</v>
      </c>
      <c r="C45" s="59">
        <v>18039</v>
      </c>
      <c r="D45" s="59">
        <v>28494.37</v>
      </c>
      <c r="E45" s="59">
        <v>3299</v>
      </c>
      <c r="F45" s="59">
        <v>36358</v>
      </c>
      <c r="G45" s="59">
        <v>0</v>
      </c>
      <c r="H45" s="59">
        <v>0</v>
      </c>
      <c r="I45" s="59">
        <v>43</v>
      </c>
      <c r="J45" s="59">
        <v>255</v>
      </c>
      <c r="K45" s="59">
        <v>487</v>
      </c>
      <c r="L45" s="59">
        <v>4102</v>
      </c>
      <c r="M45" s="59">
        <v>1</v>
      </c>
      <c r="N45" s="59">
        <v>1</v>
      </c>
      <c r="O45" s="59">
        <v>159</v>
      </c>
      <c r="P45" s="59">
        <v>487</v>
      </c>
      <c r="Q45" s="59">
        <v>79</v>
      </c>
      <c r="R45" s="59">
        <v>34</v>
      </c>
      <c r="S45" s="59">
        <v>22107</v>
      </c>
      <c r="T45" s="59">
        <v>69731.37</v>
      </c>
      <c r="U45" s="68">
        <v>856</v>
      </c>
      <c r="V45" s="67">
        <v>1248</v>
      </c>
    </row>
    <row r="46" spans="1:22" ht="36.950000000000003" customHeight="1">
      <c r="A46" s="64">
        <v>9</v>
      </c>
      <c r="B46" s="71" t="s">
        <v>120</v>
      </c>
      <c r="C46" s="59">
        <v>6095</v>
      </c>
      <c r="D46" s="59">
        <v>43286.07</v>
      </c>
      <c r="E46" s="59">
        <v>2465</v>
      </c>
      <c r="F46" s="59">
        <v>36967.160000000003</v>
      </c>
      <c r="G46" s="59">
        <v>15</v>
      </c>
      <c r="H46" s="59">
        <v>60.08</v>
      </c>
      <c r="I46" s="59">
        <v>38</v>
      </c>
      <c r="J46" s="59">
        <v>65.05</v>
      </c>
      <c r="K46" s="59">
        <v>143</v>
      </c>
      <c r="L46" s="59">
        <v>31708.74</v>
      </c>
      <c r="M46" s="59">
        <v>0</v>
      </c>
      <c r="N46" s="59">
        <v>0</v>
      </c>
      <c r="O46" s="59">
        <v>0</v>
      </c>
      <c r="P46" s="59">
        <v>0</v>
      </c>
      <c r="Q46" s="59">
        <v>12</v>
      </c>
      <c r="R46" s="59">
        <v>3495.69</v>
      </c>
      <c r="S46" s="59">
        <v>8768</v>
      </c>
      <c r="T46" s="59">
        <v>115582.79</v>
      </c>
      <c r="U46" s="68">
        <v>1276</v>
      </c>
      <c r="V46" s="67">
        <v>23497.09</v>
      </c>
    </row>
    <row r="47" spans="1:22" ht="36.950000000000003" customHeight="1">
      <c r="A47" s="64">
        <v>10</v>
      </c>
      <c r="B47" s="71" t="s">
        <v>119</v>
      </c>
      <c r="C47" s="59">
        <v>134008</v>
      </c>
      <c r="D47" s="59">
        <v>88580.734833249298</v>
      </c>
      <c r="E47" s="59">
        <v>23950</v>
      </c>
      <c r="F47" s="59">
        <v>40656.774953970496</v>
      </c>
      <c r="G47" s="59">
        <v>0</v>
      </c>
      <c r="H47" s="59">
        <v>0</v>
      </c>
      <c r="I47" s="59">
        <v>278</v>
      </c>
      <c r="J47" s="59">
        <v>41.145960100000003</v>
      </c>
      <c r="K47" s="59">
        <v>1662</v>
      </c>
      <c r="L47" s="59">
        <v>591.63714519999996</v>
      </c>
      <c r="M47" s="59">
        <v>0</v>
      </c>
      <c r="N47" s="59">
        <v>0</v>
      </c>
      <c r="O47" s="59">
        <v>0</v>
      </c>
      <c r="P47" s="59">
        <v>0</v>
      </c>
      <c r="Q47" s="59">
        <v>5000</v>
      </c>
      <c r="R47" s="59">
        <v>1163.6284035000001</v>
      </c>
      <c r="S47" s="59">
        <v>164898</v>
      </c>
      <c r="T47" s="59">
        <v>131033.92129601999</v>
      </c>
      <c r="U47" s="68">
        <v>160685</v>
      </c>
      <c r="V47" s="67">
        <v>46520.475038419703</v>
      </c>
    </row>
    <row r="48" spans="1:22" ht="36.950000000000003" customHeight="1">
      <c r="A48" s="64">
        <v>11</v>
      </c>
      <c r="B48" s="71" t="s">
        <v>118</v>
      </c>
      <c r="C48" s="59">
        <v>14981</v>
      </c>
      <c r="D48" s="59">
        <v>30075</v>
      </c>
      <c r="E48" s="59">
        <v>3930</v>
      </c>
      <c r="F48" s="59">
        <v>43009</v>
      </c>
      <c r="G48" s="59">
        <v>0</v>
      </c>
      <c r="H48" s="59">
        <v>0</v>
      </c>
      <c r="I48" s="59">
        <v>92</v>
      </c>
      <c r="J48" s="59">
        <v>192</v>
      </c>
      <c r="K48" s="59">
        <v>168</v>
      </c>
      <c r="L48" s="59">
        <v>1604</v>
      </c>
      <c r="M48" s="59">
        <v>0</v>
      </c>
      <c r="N48" s="59">
        <v>0</v>
      </c>
      <c r="O48" s="59">
        <v>0</v>
      </c>
      <c r="P48" s="59">
        <v>0</v>
      </c>
      <c r="Q48" s="59">
        <v>10928</v>
      </c>
      <c r="R48" s="59">
        <v>55635</v>
      </c>
      <c r="S48" s="59">
        <v>30099</v>
      </c>
      <c r="T48" s="59">
        <v>130515</v>
      </c>
      <c r="U48" s="68">
        <v>13294</v>
      </c>
      <c r="V48" s="67">
        <v>22795</v>
      </c>
    </row>
    <row r="49" spans="1:22" ht="36.950000000000003" customHeight="1">
      <c r="A49" s="64">
        <v>12</v>
      </c>
      <c r="B49" s="71" t="s">
        <v>117</v>
      </c>
      <c r="C49" s="59">
        <v>2278</v>
      </c>
      <c r="D49" s="59">
        <v>4247.6000000000004</v>
      </c>
      <c r="E49" s="59">
        <v>722</v>
      </c>
      <c r="F49" s="59">
        <v>15611.23</v>
      </c>
      <c r="G49" s="59">
        <v>0</v>
      </c>
      <c r="H49" s="59">
        <v>0</v>
      </c>
      <c r="I49" s="59">
        <v>36</v>
      </c>
      <c r="J49" s="59">
        <v>92.36</v>
      </c>
      <c r="K49" s="59">
        <v>334</v>
      </c>
      <c r="L49" s="59">
        <v>3019.88</v>
      </c>
      <c r="M49" s="59">
        <v>0</v>
      </c>
      <c r="N49" s="59">
        <v>0</v>
      </c>
      <c r="O49" s="59">
        <v>0</v>
      </c>
      <c r="P49" s="59">
        <v>0</v>
      </c>
      <c r="Q49" s="59">
        <v>6</v>
      </c>
      <c r="R49" s="59">
        <v>0.49</v>
      </c>
      <c r="S49" s="59">
        <v>3376</v>
      </c>
      <c r="T49" s="59">
        <v>22971.56</v>
      </c>
      <c r="U49" s="68">
        <v>2238</v>
      </c>
      <c r="V49" s="67">
        <v>3001.11</v>
      </c>
    </row>
    <row r="50" spans="1:22" ht="36.950000000000003" customHeight="1">
      <c r="A50" s="64">
        <v>13</v>
      </c>
      <c r="B50" s="71" t="s">
        <v>116</v>
      </c>
      <c r="C50" s="59">
        <v>23815</v>
      </c>
      <c r="D50" s="59">
        <v>59400.7111274325</v>
      </c>
      <c r="E50" s="59">
        <v>22271</v>
      </c>
      <c r="F50" s="59">
        <v>121427.457603815</v>
      </c>
      <c r="G50" s="59">
        <v>0</v>
      </c>
      <c r="H50" s="59">
        <v>0</v>
      </c>
      <c r="I50" s="59">
        <v>0</v>
      </c>
      <c r="J50" s="59">
        <v>0</v>
      </c>
      <c r="K50" s="59">
        <v>24</v>
      </c>
      <c r="L50" s="59">
        <v>256.39540099200002</v>
      </c>
      <c r="M50" s="59">
        <v>0</v>
      </c>
      <c r="N50" s="59">
        <v>0</v>
      </c>
      <c r="O50" s="59">
        <v>0</v>
      </c>
      <c r="P50" s="59">
        <v>0</v>
      </c>
      <c r="Q50" s="59">
        <v>43</v>
      </c>
      <c r="R50" s="59">
        <v>88.772476900000001</v>
      </c>
      <c r="S50" s="59">
        <v>46153</v>
      </c>
      <c r="T50" s="59">
        <v>181173.33660913899</v>
      </c>
      <c r="U50" s="68">
        <v>28728</v>
      </c>
      <c r="V50" s="67">
        <v>39653.5435</v>
      </c>
    </row>
    <row r="51" spans="1:22" ht="36.950000000000003" customHeight="1">
      <c r="A51" s="64">
        <v>14</v>
      </c>
      <c r="B51" s="70" t="s">
        <v>115</v>
      </c>
      <c r="C51" s="59">
        <v>92140</v>
      </c>
      <c r="D51" s="59">
        <v>295356.72959960002</v>
      </c>
      <c r="E51" s="59">
        <v>306745</v>
      </c>
      <c r="F51" s="59">
        <v>381140.3898612</v>
      </c>
      <c r="G51" s="59">
        <v>0</v>
      </c>
      <c r="H51" s="59">
        <v>0</v>
      </c>
      <c r="I51" s="59">
        <v>59</v>
      </c>
      <c r="J51" s="59">
        <v>125.5576332</v>
      </c>
      <c r="K51" s="59">
        <v>13554</v>
      </c>
      <c r="L51" s="59">
        <v>92303.265476600005</v>
      </c>
      <c r="M51" s="59">
        <v>0</v>
      </c>
      <c r="N51" s="59">
        <v>0</v>
      </c>
      <c r="O51" s="59">
        <v>0</v>
      </c>
      <c r="P51" s="59">
        <v>0</v>
      </c>
      <c r="Q51" s="59">
        <v>4225</v>
      </c>
      <c r="R51" s="59">
        <v>873.81137179999996</v>
      </c>
      <c r="S51" s="59">
        <v>416723</v>
      </c>
      <c r="T51" s="59">
        <v>769799.75394239998</v>
      </c>
      <c r="U51" s="68">
        <v>323418</v>
      </c>
      <c r="V51" s="67">
        <v>166626.57556629999</v>
      </c>
    </row>
    <row r="52" spans="1:22" ht="36.950000000000003" customHeight="1">
      <c r="A52" s="64">
        <v>15</v>
      </c>
      <c r="B52" s="70" t="s">
        <v>114</v>
      </c>
      <c r="C52" s="59">
        <v>45990</v>
      </c>
      <c r="D52" s="59">
        <v>222594.52053050001</v>
      </c>
      <c r="E52" s="59">
        <v>12039</v>
      </c>
      <c r="F52" s="59">
        <v>340842.24080239999</v>
      </c>
      <c r="G52" s="59">
        <v>0</v>
      </c>
      <c r="H52" s="59">
        <v>0</v>
      </c>
      <c r="I52" s="59">
        <v>1553</v>
      </c>
      <c r="J52" s="59">
        <v>6901</v>
      </c>
      <c r="K52" s="59">
        <v>14219</v>
      </c>
      <c r="L52" s="59">
        <v>107549.45203830001</v>
      </c>
      <c r="M52" s="59">
        <v>0</v>
      </c>
      <c r="N52" s="59">
        <v>0</v>
      </c>
      <c r="O52" s="59">
        <v>0</v>
      </c>
      <c r="P52" s="59">
        <v>0</v>
      </c>
      <c r="Q52" s="59">
        <v>58125</v>
      </c>
      <c r="R52" s="59">
        <v>17046.693640400001</v>
      </c>
      <c r="S52" s="59">
        <v>131926</v>
      </c>
      <c r="T52" s="59">
        <v>694933.90701159998</v>
      </c>
      <c r="U52" s="68">
        <v>22</v>
      </c>
      <c r="V52" s="67">
        <v>2763.4874512000001</v>
      </c>
    </row>
    <row r="53" spans="1:22" ht="36.950000000000003" customHeight="1">
      <c r="A53" s="64">
        <v>16</v>
      </c>
      <c r="B53" s="70" t="s">
        <v>28</v>
      </c>
      <c r="C53" s="59">
        <v>94982</v>
      </c>
      <c r="D53" s="59">
        <v>235787.17815670001</v>
      </c>
      <c r="E53" s="59">
        <v>13645</v>
      </c>
      <c r="F53" s="59">
        <v>229859.67585140001</v>
      </c>
      <c r="G53" s="59">
        <v>24</v>
      </c>
      <c r="H53" s="59">
        <v>2241.8018834999998</v>
      </c>
      <c r="I53" s="59">
        <v>72</v>
      </c>
      <c r="J53" s="59">
        <v>233.12323169999999</v>
      </c>
      <c r="K53" s="59">
        <v>6613</v>
      </c>
      <c r="L53" s="59">
        <v>63281.712138800001</v>
      </c>
      <c r="M53" s="59">
        <v>0</v>
      </c>
      <c r="N53" s="59">
        <v>0</v>
      </c>
      <c r="O53" s="59">
        <v>0</v>
      </c>
      <c r="P53" s="59">
        <v>0</v>
      </c>
      <c r="Q53" s="59">
        <v>31873</v>
      </c>
      <c r="R53" s="59">
        <v>41895.003202100001</v>
      </c>
      <c r="S53" s="59">
        <v>147209</v>
      </c>
      <c r="T53" s="59">
        <v>573298.49446419999</v>
      </c>
      <c r="U53" s="68">
        <v>77404</v>
      </c>
      <c r="V53" s="67">
        <v>150684.98795360001</v>
      </c>
    </row>
    <row r="54" spans="1:22" ht="36.950000000000003" customHeight="1">
      <c r="A54" s="64">
        <v>17</v>
      </c>
      <c r="B54" s="70" t="s">
        <v>113</v>
      </c>
      <c r="C54" s="59">
        <v>67727</v>
      </c>
      <c r="D54" s="59">
        <v>140675.01</v>
      </c>
      <c r="E54" s="59">
        <v>4568</v>
      </c>
      <c r="F54" s="59">
        <v>193278</v>
      </c>
      <c r="G54" s="59">
        <v>0</v>
      </c>
      <c r="H54" s="59">
        <v>0</v>
      </c>
      <c r="I54" s="59">
        <v>0</v>
      </c>
      <c r="J54" s="59">
        <v>0</v>
      </c>
      <c r="K54" s="59">
        <v>716</v>
      </c>
      <c r="L54" s="59">
        <v>3134</v>
      </c>
      <c r="M54" s="59">
        <v>1</v>
      </c>
      <c r="N54" s="59">
        <v>500</v>
      </c>
      <c r="O54" s="59">
        <v>1</v>
      </c>
      <c r="P54" s="59">
        <v>400</v>
      </c>
      <c r="Q54" s="59">
        <v>1567</v>
      </c>
      <c r="R54" s="59">
        <v>344</v>
      </c>
      <c r="S54" s="59">
        <v>74580</v>
      </c>
      <c r="T54" s="59">
        <v>338331.01</v>
      </c>
      <c r="U54" s="68">
        <v>67977</v>
      </c>
      <c r="V54" s="67">
        <v>62679.23</v>
      </c>
    </row>
    <row r="55" spans="1:22" ht="36.950000000000003" customHeight="1">
      <c r="A55" s="61"/>
      <c r="B55" s="66" t="s">
        <v>63</v>
      </c>
      <c r="C55" s="59">
        <f t="shared" ref="C55:V55" si="2">SUM(C38:C54)</f>
        <v>842525</v>
      </c>
      <c r="D55" s="59">
        <f t="shared" si="2"/>
        <v>1675184.5955756644</v>
      </c>
      <c r="E55" s="59">
        <f t="shared" si="2"/>
        <v>508239</v>
      </c>
      <c r="F55" s="59">
        <f t="shared" si="2"/>
        <v>2224434.4829736925</v>
      </c>
      <c r="G55" s="59">
        <f t="shared" si="2"/>
        <v>39</v>
      </c>
      <c r="H55" s="59">
        <f t="shared" si="2"/>
        <v>2301.8818834999997</v>
      </c>
      <c r="I55" s="59">
        <f t="shared" si="2"/>
        <v>8650</v>
      </c>
      <c r="J55" s="59">
        <f t="shared" si="2"/>
        <v>24241.088033499997</v>
      </c>
      <c r="K55" s="59">
        <f t="shared" si="2"/>
        <v>61204</v>
      </c>
      <c r="L55" s="59">
        <f t="shared" si="2"/>
        <v>467248.30902929202</v>
      </c>
      <c r="M55" s="59">
        <f t="shared" si="2"/>
        <v>11</v>
      </c>
      <c r="N55" s="59">
        <f t="shared" si="2"/>
        <v>1099.8580000000002</v>
      </c>
      <c r="O55" s="59">
        <f t="shared" si="2"/>
        <v>261</v>
      </c>
      <c r="P55" s="59">
        <f t="shared" si="2"/>
        <v>8182.83</v>
      </c>
      <c r="Q55" s="59">
        <f t="shared" si="2"/>
        <v>117556</v>
      </c>
      <c r="R55" s="59">
        <f t="shared" si="2"/>
        <v>136516.96068630001</v>
      </c>
      <c r="S55" s="59">
        <f t="shared" si="2"/>
        <v>1538485</v>
      </c>
      <c r="T55" s="59">
        <f t="shared" si="2"/>
        <v>4539210.0061819488</v>
      </c>
      <c r="U55" s="59">
        <f t="shared" si="2"/>
        <v>1047110</v>
      </c>
      <c r="V55" s="59">
        <f t="shared" si="2"/>
        <v>832289.68919893843</v>
      </c>
    </row>
    <row r="56" spans="1:22" ht="36.950000000000003" customHeight="1">
      <c r="A56" s="61" t="s">
        <v>62</v>
      </c>
      <c r="B56" s="66" t="s">
        <v>61</v>
      </c>
      <c r="C56" s="65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8"/>
      <c r="V56" s="67"/>
    </row>
    <row r="57" spans="1:22" ht="36.950000000000003" customHeight="1">
      <c r="A57" s="61">
        <v>1</v>
      </c>
      <c r="B57" s="66" t="s">
        <v>112</v>
      </c>
      <c r="C57" s="62">
        <v>347026</v>
      </c>
      <c r="D57" s="62">
        <v>390393</v>
      </c>
      <c r="E57" s="62">
        <v>74542</v>
      </c>
      <c r="F57" s="62">
        <v>73428</v>
      </c>
      <c r="G57" s="62">
        <v>0</v>
      </c>
      <c r="H57" s="62">
        <v>0</v>
      </c>
      <c r="I57" s="62">
        <v>3858</v>
      </c>
      <c r="J57" s="62">
        <v>7171</v>
      </c>
      <c r="K57" s="62">
        <v>9495</v>
      </c>
      <c r="L57" s="62">
        <v>62210</v>
      </c>
      <c r="M57" s="62">
        <v>0</v>
      </c>
      <c r="N57" s="62">
        <v>0</v>
      </c>
      <c r="O57" s="62">
        <v>910</v>
      </c>
      <c r="P57" s="62">
        <v>213</v>
      </c>
      <c r="Q57" s="62">
        <v>8437</v>
      </c>
      <c r="R57" s="62">
        <v>3996</v>
      </c>
      <c r="S57" s="59">
        <v>444268</v>
      </c>
      <c r="T57" s="59">
        <v>537411</v>
      </c>
      <c r="U57" s="68">
        <v>192351</v>
      </c>
      <c r="V57" s="67">
        <v>135288</v>
      </c>
    </row>
    <row r="58" spans="1:22" ht="36.950000000000003" customHeight="1">
      <c r="A58" s="64">
        <v>2</v>
      </c>
      <c r="B58" s="63" t="s">
        <v>111</v>
      </c>
      <c r="C58" s="62">
        <v>862063</v>
      </c>
      <c r="D58" s="62">
        <v>1071206</v>
      </c>
      <c r="E58" s="62">
        <v>129196</v>
      </c>
      <c r="F58" s="62">
        <v>109894</v>
      </c>
      <c r="G58" s="62">
        <v>0</v>
      </c>
      <c r="H58" s="62">
        <v>0</v>
      </c>
      <c r="I58" s="62">
        <v>12154</v>
      </c>
      <c r="J58" s="62">
        <v>26338</v>
      </c>
      <c r="K58" s="62">
        <v>11549</v>
      </c>
      <c r="L58" s="62">
        <v>55920</v>
      </c>
      <c r="M58" s="62">
        <v>166</v>
      </c>
      <c r="N58" s="62">
        <v>1391</v>
      </c>
      <c r="O58" s="62">
        <v>3751</v>
      </c>
      <c r="P58" s="62">
        <v>725</v>
      </c>
      <c r="Q58" s="62">
        <v>17577</v>
      </c>
      <c r="R58" s="62">
        <v>36729</v>
      </c>
      <c r="S58" s="59">
        <v>1036456</v>
      </c>
      <c r="T58" s="59">
        <v>1302203</v>
      </c>
      <c r="U58" s="68">
        <v>816944</v>
      </c>
      <c r="V58" s="67">
        <v>732184</v>
      </c>
    </row>
    <row r="59" spans="1:22" ht="36.950000000000003" customHeight="1">
      <c r="A59" s="64">
        <v>3</v>
      </c>
      <c r="B59" s="63" t="s">
        <v>110</v>
      </c>
      <c r="C59" s="62">
        <v>407538</v>
      </c>
      <c r="D59" s="62">
        <v>706933.95</v>
      </c>
      <c r="E59" s="62">
        <v>100266</v>
      </c>
      <c r="F59" s="62">
        <v>147344.53</v>
      </c>
      <c r="G59" s="62">
        <v>0</v>
      </c>
      <c r="H59" s="62">
        <v>0</v>
      </c>
      <c r="I59" s="62">
        <v>10149</v>
      </c>
      <c r="J59" s="62">
        <v>20399.28</v>
      </c>
      <c r="K59" s="62">
        <v>11510</v>
      </c>
      <c r="L59" s="62">
        <v>51290.47</v>
      </c>
      <c r="M59" s="62">
        <v>0</v>
      </c>
      <c r="N59" s="62">
        <v>0</v>
      </c>
      <c r="O59" s="62">
        <v>10355</v>
      </c>
      <c r="P59" s="62">
        <v>2268.62</v>
      </c>
      <c r="Q59" s="62">
        <v>53795</v>
      </c>
      <c r="R59" s="62">
        <v>15184.36</v>
      </c>
      <c r="S59" s="59">
        <v>593613</v>
      </c>
      <c r="T59" s="59">
        <v>943421.21</v>
      </c>
      <c r="U59" s="68">
        <v>321024</v>
      </c>
      <c r="V59" s="67">
        <v>390255.66</v>
      </c>
    </row>
    <row r="60" spans="1:22" ht="36.950000000000003" customHeight="1">
      <c r="A60" s="61"/>
      <c r="B60" s="66" t="s">
        <v>60</v>
      </c>
      <c r="C60" s="62">
        <f t="shared" ref="C60:V60" si="3">SUM(C57:C59)</f>
        <v>1616627</v>
      </c>
      <c r="D60" s="62">
        <f t="shared" si="3"/>
        <v>2168532.9500000002</v>
      </c>
      <c r="E60" s="62">
        <f t="shared" si="3"/>
        <v>304004</v>
      </c>
      <c r="F60" s="62">
        <f t="shared" si="3"/>
        <v>330666.53000000003</v>
      </c>
      <c r="G60" s="62">
        <f t="shared" si="3"/>
        <v>0</v>
      </c>
      <c r="H60" s="62">
        <f t="shared" si="3"/>
        <v>0</v>
      </c>
      <c r="I60" s="62">
        <f t="shared" si="3"/>
        <v>26161</v>
      </c>
      <c r="J60" s="62">
        <f t="shared" si="3"/>
        <v>53908.28</v>
      </c>
      <c r="K60" s="62">
        <f t="shared" si="3"/>
        <v>32554</v>
      </c>
      <c r="L60" s="62">
        <f t="shared" si="3"/>
        <v>169420.47</v>
      </c>
      <c r="M60" s="62">
        <f t="shared" si="3"/>
        <v>166</v>
      </c>
      <c r="N60" s="62">
        <f t="shared" si="3"/>
        <v>1391</v>
      </c>
      <c r="O60" s="62">
        <f t="shared" si="3"/>
        <v>15016</v>
      </c>
      <c r="P60" s="62">
        <f t="shared" si="3"/>
        <v>3206.62</v>
      </c>
      <c r="Q60" s="62">
        <f t="shared" si="3"/>
        <v>79809</v>
      </c>
      <c r="R60" s="62">
        <f t="shared" si="3"/>
        <v>55909.36</v>
      </c>
      <c r="S60" s="62">
        <f t="shared" si="3"/>
        <v>2074337</v>
      </c>
      <c r="T60" s="62">
        <f t="shared" si="3"/>
        <v>2783035.21</v>
      </c>
      <c r="U60" s="62">
        <f t="shared" si="3"/>
        <v>1330319</v>
      </c>
      <c r="V60" s="62">
        <f t="shared" si="3"/>
        <v>1257727.6599999999</v>
      </c>
    </row>
    <row r="61" spans="1:22" ht="36.950000000000003" customHeight="1">
      <c r="A61" s="66" t="s">
        <v>59</v>
      </c>
      <c r="B61" s="69"/>
      <c r="C61" s="62">
        <f t="shared" ref="C61:V61" si="4">SUM(C12,C30,C55)</f>
        <v>4363906</v>
      </c>
      <c r="D61" s="62">
        <f t="shared" si="4"/>
        <v>9444679.2460938636</v>
      </c>
      <c r="E61" s="62">
        <f t="shared" si="4"/>
        <v>1289774</v>
      </c>
      <c r="F61" s="62">
        <f t="shared" si="4"/>
        <v>7827955.8827555608</v>
      </c>
      <c r="G61" s="62">
        <f t="shared" si="4"/>
        <v>1494</v>
      </c>
      <c r="H61" s="62">
        <f t="shared" si="4"/>
        <v>81981.611883500009</v>
      </c>
      <c r="I61" s="62">
        <f t="shared" si="4"/>
        <v>203531</v>
      </c>
      <c r="J61" s="62">
        <f t="shared" si="4"/>
        <v>492840.53535470006</v>
      </c>
      <c r="K61" s="62">
        <f t="shared" si="4"/>
        <v>352999</v>
      </c>
      <c r="L61" s="62">
        <f t="shared" si="4"/>
        <v>3302791.1857923907</v>
      </c>
      <c r="M61" s="62">
        <f t="shared" si="4"/>
        <v>583</v>
      </c>
      <c r="N61" s="62">
        <f t="shared" si="4"/>
        <v>5026.6384648000003</v>
      </c>
      <c r="O61" s="62">
        <f t="shared" si="4"/>
        <v>2417</v>
      </c>
      <c r="P61" s="62">
        <f t="shared" si="4"/>
        <v>38231.599277000001</v>
      </c>
      <c r="Q61" s="62">
        <f t="shared" si="4"/>
        <v>169482</v>
      </c>
      <c r="R61" s="62">
        <f t="shared" si="4"/>
        <v>532923.60762130003</v>
      </c>
      <c r="S61" s="62">
        <f t="shared" si="4"/>
        <v>6384186</v>
      </c>
      <c r="T61" s="62">
        <f t="shared" si="4"/>
        <v>21726430.307243116</v>
      </c>
      <c r="U61" s="62">
        <f t="shared" si="4"/>
        <v>3673282</v>
      </c>
      <c r="V61" s="62">
        <f t="shared" si="4"/>
        <v>6708437.5271916389</v>
      </c>
    </row>
    <row r="62" spans="1:22" ht="36.950000000000003" customHeight="1">
      <c r="A62" s="66" t="s">
        <v>109</v>
      </c>
      <c r="B62" s="66"/>
      <c r="C62" s="62">
        <f t="shared" ref="C62:V62" si="5">SUM(C60,C61)</f>
        <v>5980533</v>
      </c>
      <c r="D62" s="62">
        <f t="shared" si="5"/>
        <v>11613212.196093865</v>
      </c>
      <c r="E62" s="62">
        <f t="shared" si="5"/>
        <v>1593778</v>
      </c>
      <c r="F62" s="62">
        <f t="shared" si="5"/>
        <v>8158622.4127555611</v>
      </c>
      <c r="G62" s="62">
        <f t="shared" si="5"/>
        <v>1494</v>
      </c>
      <c r="H62" s="62">
        <f t="shared" si="5"/>
        <v>81981.611883500009</v>
      </c>
      <c r="I62" s="62">
        <f t="shared" si="5"/>
        <v>229692</v>
      </c>
      <c r="J62" s="62">
        <f t="shared" si="5"/>
        <v>546748.81535470008</v>
      </c>
      <c r="K62" s="62">
        <f t="shared" si="5"/>
        <v>385553</v>
      </c>
      <c r="L62" s="62">
        <f t="shared" si="5"/>
        <v>3472211.6557923909</v>
      </c>
      <c r="M62" s="62">
        <f t="shared" si="5"/>
        <v>749</v>
      </c>
      <c r="N62" s="62">
        <f t="shared" si="5"/>
        <v>6417.6384648000003</v>
      </c>
      <c r="O62" s="62">
        <f t="shared" si="5"/>
        <v>17433</v>
      </c>
      <c r="P62" s="62">
        <f t="shared" si="5"/>
        <v>41438.219277000004</v>
      </c>
      <c r="Q62" s="62">
        <f t="shared" si="5"/>
        <v>249291</v>
      </c>
      <c r="R62" s="62">
        <f t="shared" si="5"/>
        <v>588832.96762130002</v>
      </c>
      <c r="S62" s="62">
        <f t="shared" si="5"/>
        <v>8458523</v>
      </c>
      <c r="T62" s="62">
        <f t="shared" si="5"/>
        <v>24509465.517243117</v>
      </c>
      <c r="U62" s="62">
        <f t="shared" si="5"/>
        <v>5003601</v>
      </c>
      <c r="V62" s="62">
        <f t="shared" si="5"/>
        <v>7966165.1871916391</v>
      </c>
    </row>
    <row r="63" spans="1:22" ht="36.950000000000003" customHeight="1">
      <c r="A63" s="61" t="s">
        <v>57</v>
      </c>
      <c r="B63" s="66" t="s">
        <v>56</v>
      </c>
      <c r="C63" s="65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68"/>
      <c r="V63" s="67"/>
    </row>
    <row r="64" spans="1:22" ht="36.950000000000003" customHeight="1">
      <c r="A64" s="64">
        <v>1</v>
      </c>
      <c r="B64" s="63" t="s">
        <v>108</v>
      </c>
      <c r="C64" s="62">
        <v>307191</v>
      </c>
      <c r="D64" s="62">
        <v>185027.99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4791</v>
      </c>
      <c r="L64" s="62">
        <v>2666.35</v>
      </c>
      <c r="M64" s="62">
        <v>0</v>
      </c>
      <c r="N64" s="62">
        <v>0</v>
      </c>
      <c r="O64" s="62">
        <v>0</v>
      </c>
      <c r="P64" s="62">
        <v>0</v>
      </c>
      <c r="Q64" s="62">
        <v>208</v>
      </c>
      <c r="R64" s="62">
        <v>803.52</v>
      </c>
      <c r="S64" s="59">
        <v>312190</v>
      </c>
      <c r="T64" s="59">
        <v>188497.86</v>
      </c>
      <c r="U64" s="68">
        <v>0</v>
      </c>
      <c r="V64" s="67">
        <v>0</v>
      </c>
    </row>
    <row r="65" spans="1:22" ht="36.950000000000003" customHeight="1">
      <c r="A65" s="64">
        <v>2</v>
      </c>
      <c r="B65" s="63" t="s">
        <v>107</v>
      </c>
      <c r="C65" s="62">
        <v>2325994</v>
      </c>
      <c r="D65" s="62">
        <v>1305440.4720000001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59">
        <v>2325994</v>
      </c>
      <c r="T65" s="59">
        <v>1305440.4720000001</v>
      </c>
      <c r="U65" s="68">
        <v>1613918</v>
      </c>
      <c r="V65" s="67">
        <v>808367.15</v>
      </c>
    </row>
    <row r="66" spans="1:22" ht="36.950000000000003" customHeight="1">
      <c r="A66" s="64">
        <v>3</v>
      </c>
      <c r="B66" s="63" t="s">
        <v>106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59">
        <v>0</v>
      </c>
      <c r="T66" s="59">
        <v>0</v>
      </c>
      <c r="U66" s="68">
        <v>0</v>
      </c>
      <c r="V66" s="67">
        <v>0</v>
      </c>
    </row>
    <row r="67" spans="1:22" ht="36.950000000000003" customHeight="1">
      <c r="A67" s="61"/>
      <c r="B67" s="66" t="s">
        <v>55</v>
      </c>
      <c r="C67" s="62">
        <f t="shared" ref="C67:V67" si="6">SUM(C64:C66)</f>
        <v>2633185</v>
      </c>
      <c r="D67" s="62">
        <f t="shared" si="6"/>
        <v>1490468.4620000001</v>
      </c>
      <c r="E67" s="62">
        <f t="shared" si="6"/>
        <v>0</v>
      </c>
      <c r="F67" s="62">
        <f t="shared" si="6"/>
        <v>0</v>
      </c>
      <c r="G67" s="62">
        <f t="shared" si="6"/>
        <v>0</v>
      </c>
      <c r="H67" s="62">
        <f t="shared" si="6"/>
        <v>0</v>
      </c>
      <c r="I67" s="62">
        <f t="shared" si="6"/>
        <v>0</v>
      </c>
      <c r="J67" s="62">
        <f t="shared" si="6"/>
        <v>0</v>
      </c>
      <c r="K67" s="62">
        <f t="shared" si="6"/>
        <v>4791</v>
      </c>
      <c r="L67" s="62">
        <f t="shared" si="6"/>
        <v>2666.35</v>
      </c>
      <c r="M67" s="62">
        <f t="shared" si="6"/>
        <v>0</v>
      </c>
      <c r="N67" s="62">
        <f t="shared" si="6"/>
        <v>0</v>
      </c>
      <c r="O67" s="62">
        <f t="shared" si="6"/>
        <v>0</v>
      </c>
      <c r="P67" s="62">
        <f t="shared" si="6"/>
        <v>0</v>
      </c>
      <c r="Q67" s="62">
        <f t="shared" si="6"/>
        <v>208</v>
      </c>
      <c r="R67" s="62">
        <f t="shared" si="6"/>
        <v>803.52</v>
      </c>
      <c r="S67" s="62">
        <f t="shared" si="6"/>
        <v>2638184</v>
      </c>
      <c r="T67" s="62">
        <f t="shared" si="6"/>
        <v>1493938.3319999999</v>
      </c>
      <c r="U67" s="62">
        <f t="shared" si="6"/>
        <v>1613918</v>
      </c>
      <c r="V67" s="62">
        <f t="shared" si="6"/>
        <v>808367.15</v>
      </c>
    </row>
    <row r="68" spans="1:22" ht="36.950000000000003" customHeight="1">
      <c r="A68" s="64" t="s">
        <v>54</v>
      </c>
      <c r="B68" s="63" t="s">
        <v>105</v>
      </c>
      <c r="C68" s="65">
        <v>0</v>
      </c>
      <c r="D68" s="65">
        <v>0</v>
      </c>
      <c r="E68" s="65">
        <v>4847</v>
      </c>
      <c r="F68" s="65">
        <v>148048.93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274</v>
      </c>
      <c r="R68" s="65">
        <v>15674.19</v>
      </c>
      <c r="S68" s="65">
        <v>5121</v>
      </c>
      <c r="T68" s="65">
        <v>163723.12</v>
      </c>
      <c r="U68" s="65">
        <v>0</v>
      </c>
      <c r="V68" s="62">
        <v>0</v>
      </c>
    </row>
    <row r="69" spans="1:22" ht="36.950000000000003" customHeight="1">
      <c r="A69" s="64"/>
      <c r="B69" s="63" t="s">
        <v>53</v>
      </c>
      <c r="C69" s="65">
        <f t="shared" ref="C69:V69" si="7">SUM(C68)</f>
        <v>0</v>
      </c>
      <c r="D69" s="65">
        <f t="shared" si="7"/>
        <v>0</v>
      </c>
      <c r="E69" s="65">
        <f t="shared" si="7"/>
        <v>4847</v>
      </c>
      <c r="F69" s="65">
        <f t="shared" si="7"/>
        <v>148048.93</v>
      </c>
      <c r="G69" s="65">
        <f t="shared" si="7"/>
        <v>0</v>
      </c>
      <c r="H69" s="65">
        <f t="shared" si="7"/>
        <v>0</v>
      </c>
      <c r="I69" s="65">
        <f t="shared" si="7"/>
        <v>0</v>
      </c>
      <c r="J69" s="65">
        <f t="shared" si="7"/>
        <v>0</v>
      </c>
      <c r="K69" s="65">
        <f t="shared" si="7"/>
        <v>0</v>
      </c>
      <c r="L69" s="65">
        <f t="shared" si="7"/>
        <v>0</v>
      </c>
      <c r="M69" s="65">
        <f t="shared" si="7"/>
        <v>0</v>
      </c>
      <c r="N69" s="65">
        <f t="shared" si="7"/>
        <v>0</v>
      </c>
      <c r="O69" s="65">
        <f t="shared" si="7"/>
        <v>0</v>
      </c>
      <c r="P69" s="65">
        <f t="shared" si="7"/>
        <v>0</v>
      </c>
      <c r="Q69" s="65">
        <f t="shared" si="7"/>
        <v>274</v>
      </c>
      <c r="R69" s="65">
        <f t="shared" si="7"/>
        <v>15674.19</v>
      </c>
      <c r="S69" s="65">
        <f t="shared" si="7"/>
        <v>5121</v>
      </c>
      <c r="T69" s="65">
        <f t="shared" si="7"/>
        <v>163723.12</v>
      </c>
      <c r="U69" s="65">
        <f t="shared" si="7"/>
        <v>0</v>
      </c>
      <c r="V69" s="62">
        <f t="shared" si="7"/>
        <v>0</v>
      </c>
    </row>
    <row r="70" spans="1:22" ht="36.950000000000003" customHeight="1">
      <c r="A70" s="64"/>
      <c r="B70" s="63" t="s">
        <v>0</v>
      </c>
      <c r="C70" s="62">
        <f t="shared" ref="C70:V70" si="8">SUM(C62,C67,C69)</f>
        <v>8613718</v>
      </c>
      <c r="D70" s="62">
        <f t="shared" si="8"/>
        <v>13103680.658093864</v>
      </c>
      <c r="E70" s="62">
        <f t="shared" si="8"/>
        <v>1598625</v>
      </c>
      <c r="F70" s="62">
        <f t="shared" si="8"/>
        <v>8306671.3427555608</v>
      </c>
      <c r="G70" s="62">
        <f t="shared" si="8"/>
        <v>1494</v>
      </c>
      <c r="H70" s="62">
        <f t="shared" si="8"/>
        <v>81981.611883500009</v>
      </c>
      <c r="I70" s="62">
        <f t="shared" si="8"/>
        <v>229692</v>
      </c>
      <c r="J70" s="62">
        <f t="shared" si="8"/>
        <v>546748.81535470008</v>
      </c>
      <c r="K70" s="62">
        <f t="shared" si="8"/>
        <v>390344</v>
      </c>
      <c r="L70" s="62">
        <f t="shared" si="8"/>
        <v>3474878.005792391</v>
      </c>
      <c r="M70" s="62">
        <f t="shared" si="8"/>
        <v>749</v>
      </c>
      <c r="N70" s="62">
        <f t="shared" si="8"/>
        <v>6417.6384648000003</v>
      </c>
      <c r="O70" s="62">
        <f t="shared" si="8"/>
        <v>17433</v>
      </c>
      <c r="P70" s="62">
        <f t="shared" si="8"/>
        <v>41438.219277000004</v>
      </c>
      <c r="Q70" s="62">
        <f t="shared" si="8"/>
        <v>249773</v>
      </c>
      <c r="R70" s="62">
        <f t="shared" si="8"/>
        <v>605310.67762129998</v>
      </c>
      <c r="S70" s="62">
        <f t="shared" si="8"/>
        <v>11101828</v>
      </c>
      <c r="T70" s="62">
        <f t="shared" si="8"/>
        <v>26167126.969243117</v>
      </c>
      <c r="U70" s="62">
        <f t="shared" si="8"/>
        <v>6617519</v>
      </c>
      <c r="V70" s="62">
        <f t="shared" si="8"/>
        <v>8774532.3371916395</v>
      </c>
    </row>
    <row r="71" spans="1:22" ht="27" customHeight="1">
      <c r="A71" s="61"/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</row>
  </sheetData>
  <mergeCells count="29">
    <mergeCell ref="G35:H35"/>
    <mergeCell ref="M35:N35"/>
    <mergeCell ref="O35:P35"/>
    <mergeCell ref="A1:T1"/>
    <mergeCell ref="A2:T2"/>
    <mergeCell ref="A3:T3"/>
    <mergeCell ref="S4:T4"/>
    <mergeCell ref="B4:B5"/>
    <mergeCell ref="C4:D4"/>
    <mergeCell ref="E4:F4"/>
    <mergeCell ref="I4:J4"/>
    <mergeCell ref="K4:L4"/>
    <mergeCell ref="G4:H4"/>
    <mergeCell ref="U4:V4"/>
    <mergeCell ref="U35:V35"/>
    <mergeCell ref="Q4:R4"/>
    <mergeCell ref="M4:N4"/>
    <mergeCell ref="O4:P4"/>
    <mergeCell ref="S35:T35"/>
    <mergeCell ref="A31:T31"/>
    <mergeCell ref="A32:T32"/>
    <mergeCell ref="A33:T33"/>
    <mergeCell ref="A13:B13"/>
    <mergeCell ref="B35:B36"/>
    <mergeCell ref="C35:D35"/>
    <mergeCell ref="E35:F35"/>
    <mergeCell ref="I35:J35"/>
    <mergeCell ref="K35:L35"/>
    <mergeCell ref="Q35:R35"/>
  </mergeCells>
  <pageMargins left="0.70866141732283472" right="0.43307086614173229" top="1.2598425196850394" bottom="0.19685039370078741" header="0.31496062992125984" footer="0.31496062992125984"/>
  <pageSetup paperSize="9" scale="29" orientation="landscape" horizontalDpi="4294967293" r:id="rId1"/>
  <rowBreaks count="1" manualBreakCount="1">
    <brk id="30" max="10485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73"/>
  <sheetViews>
    <sheetView view="pageBreakPreview" zoomScale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U17" sqref="U17"/>
    </sheetView>
  </sheetViews>
  <sheetFormatPr defaultRowHeight="15"/>
  <cols>
    <col min="1" max="1" width="11.7109375" style="35" bestFit="1" customWidth="1"/>
    <col min="2" max="2" width="51.7109375" style="35" customWidth="1"/>
    <col min="3" max="3" width="3.28515625" style="35" customWidth="1"/>
    <col min="4" max="4" width="19.5703125" style="35" hidden="1" customWidth="1"/>
    <col min="5" max="5" width="15.5703125" style="35" hidden="1" customWidth="1"/>
    <col min="6" max="6" width="24.5703125" style="35" customWidth="1"/>
    <col min="7" max="7" width="15.28515625" style="35" customWidth="1"/>
    <col min="8" max="8" width="14.28515625" style="35" customWidth="1"/>
    <col min="9" max="9" width="19.140625" style="35" customWidth="1"/>
    <col min="10" max="11" width="21" style="35" customWidth="1"/>
    <col min="12" max="12" width="11.42578125" style="35" customWidth="1"/>
    <col min="13" max="16384" width="9.140625" style="35"/>
  </cols>
  <sheetData>
    <row r="1" spans="1:11" ht="18">
      <c r="A1" s="354" t="s">
        <v>87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8">
      <c r="A2" s="354" t="s">
        <v>104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11" ht="18">
      <c r="A3" s="354" t="s">
        <v>103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8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8">
      <c r="A5" s="38" t="s">
        <v>81</v>
      </c>
      <c r="B5" s="355" t="s">
        <v>80</v>
      </c>
      <c r="C5" s="55"/>
      <c r="D5" s="357" t="s">
        <v>102</v>
      </c>
      <c r="E5" s="357"/>
      <c r="F5" s="358" t="s">
        <v>101</v>
      </c>
      <c r="G5" s="358"/>
      <c r="H5" s="358" t="s">
        <v>100</v>
      </c>
      <c r="I5" s="358"/>
      <c r="J5" s="358" t="s">
        <v>99</v>
      </c>
      <c r="K5" s="358"/>
    </row>
    <row r="6" spans="1:11" ht="18">
      <c r="A6" s="38" t="s">
        <v>73</v>
      </c>
      <c r="B6" s="356"/>
      <c r="C6" s="54"/>
      <c r="D6" s="53" t="s">
        <v>98</v>
      </c>
      <c r="E6" s="53" t="s">
        <v>97</v>
      </c>
      <c r="F6" s="53" t="s">
        <v>98</v>
      </c>
      <c r="G6" s="53" t="s">
        <v>97</v>
      </c>
      <c r="H6" s="53" t="s">
        <v>98</v>
      </c>
      <c r="I6" s="53" t="s">
        <v>97</v>
      </c>
      <c r="J6" s="53" t="s">
        <v>98</v>
      </c>
      <c r="K6" s="45" t="s">
        <v>97</v>
      </c>
    </row>
    <row r="7" spans="1:11" ht="18">
      <c r="A7" s="38" t="s">
        <v>93</v>
      </c>
      <c r="B7" s="49" t="s">
        <v>92</v>
      </c>
      <c r="C7" s="49"/>
      <c r="D7" s="37"/>
      <c r="E7" s="37"/>
      <c r="F7" s="37"/>
      <c r="G7" s="37"/>
      <c r="H7" s="37"/>
      <c r="I7" s="37"/>
      <c r="J7" s="37"/>
      <c r="K7" s="37"/>
    </row>
    <row r="8" spans="1:11" ht="18">
      <c r="A8" s="38">
        <v>1</v>
      </c>
      <c r="B8" s="52" t="str">
        <f>'[1]For-data-entry'!B5</f>
        <v>Canara Bank</v>
      </c>
      <c r="C8" s="49"/>
      <c r="D8" s="36">
        <f>'[1]For-data-entry'!BL5</f>
        <v>712034</v>
      </c>
      <c r="E8" s="36">
        <f>'[1]For-data-entry'!BM5</f>
        <v>1000727</v>
      </c>
      <c r="F8" s="36">
        <f>'[1]For-data-entry'!BD5</f>
        <v>463261</v>
      </c>
      <c r="G8" s="36">
        <f>'[1]For-data-entry'!BE5</f>
        <v>500250</v>
      </c>
      <c r="H8" s="36">
        <f>'[1]For-data-entry'!AN5</f>
        <v>97273</v>
      </c>
      <c r="I8" s="36">
        <f>'[1]For-data-entry'!AO5</f>
        <v>156090</v>
      </c>
      <c r="J8" s="36">
        <f>'[1]For-data-entry'!BH5</f>
        <v>13927</v>
      </c>
      <c r="K8" s="36">
        <f>'[1]For-data-entry'!BI5</f>
        <v>1299</v>
      </c>
    </row>
    <row r="9" spans="1:11" ht="18">
      <c r="A9" s="38">
        <v>2</v>
      </c>
      <c r="B9" s="52" t="str">
        <f>'[1]For-data-entry'!B6</f>
        <v>Corporation Bank</v>
      </c>
      <c r="C9" s="49"/>
      <c r="D9" s="36">
        <f>'[1]For-data-entry'!BL6</f>
        <v>75782</v>
      </c>
      <c r="E9" s="36">
        <f>'[1]For-data-entry'!BM6</f>
        <v>124982</v>
      </c>
      <c r="F9" s="36">
        <f>'[1]For-data-entry'!BD6</f>
        <v>195550</v>
      </c>
      <c r="G9" s="36">
        <f>'[1]For-data-entry'!BE6</f>
        <v>615168</v>
      </c>
      <c r="H9" s="36">
        <f>'[1]For-data-entry'!AN6</f>
        <v>20676</v>
      </c>
      <c r="I9" s="36">
        <f>'[1]For-data-entry'!AO6</f>
        <v>50840</v>
      </c>
      <c r="J9" s="36">
        <f>'[1]For-data-entry'!BH6</f>
        <v>456</v>
      </c>
      <c r="K9" s="36">
        <f>'[1]For-data-entry'!BI6</f>
        <v>81</v>
      </c>
    </row>
    <row r="10" spans="1:11" ht="18">
      <c r="A10" s="38">
        <v>3</v>
      </c>
      <c r="B10" s="52" t="str">
        <f>'[1]For-data-entry'!B7</f>
        <v>Syndicate Bank</v>
      </c>
      <c r="C10" s="49"/>
      <c r="D10" s="36">
        <f>'[1]For-data-entry'!BL7</f>
        <v>679638</v>
      </c>
      <c r="E10" s="36">
        <f>'[1]For-data-entry'!BM7</f>
        <v>1937971</v>
      </c>
      <c r="F10" s="36">
        <f>'[1]For-data-entry'!BD7</f>
        <v>295831</v>
      </c>
      <c r="G10" s="36">
        <f>'[1]For-data-entry'!BE7</f>
        <v>386987</v>
      </c>
      <c r="H10" s="36">
        <f>'[1]For-data-entry'!AN7</f>
        <v>58231</v>
      </c>
      <c r="I10" s="36">
        <f>'[1]For-data-entry'!AO7</f>
        <v>118205</v>
      </c>
      <c r="J10" s="36">
        <f>'[1]For-data-entry'!BH7</f>
        <v>1117</v>
      </c>
      <c r="K10" s="36">
        <f>'[1]For-data-entry'!BI7</f>
        <v>721</v>
      </c>
    </row>
    <row r="11" spans="1:11" ht="18">
      <c r="A11" s="38">
        <v>4</v>
      </c>
      <c r="B11" s="52" t="str">
        <f>'[1]For-data-entry'!B8</f>
        <v>State Bank of India</v>
      </c>
      <c r="C11" s="49"/>
      <c r="D11" s="36">
        <f>'[1]For-data-entry'!BL8</f>
        <v>248844</v>
      </c>
      <c r="E11" s="36">
        <f>'[1]For-data-entry'!BM8</f>
        <v>1336544.48</v>
      </c>
      <c r="F11" s="36">
        <f>'[1]For-data-entry'!BD8</f>
        <v>752090</v>
      </c>
      <c r="G11" s="36">
        <f>'[1]For-data-entry'!BE8</f>
        <v>692701</v>
      </c>
      <c r="H11" s="36">
        <f>'[1]For-data-entry'!AN8</f>
        <v>291529</v>
      </c>
      <c r="I11" s="36">
        <f>'[1]For-data-entry'!AO8</f>
        <v>410166</v>
      </c>
      <c r="J11" s="36">
        <f>'[1]For-data-entry'!BH8</f>
        <v>9181</v>
      </c>
      <c r="K11" s="36">
        <f>'[1]For-data-entry'!BI8</f>
        <v>59265</v>
      </c>
    </row>
    <row r="12" spans="1:11" ht="18">
      <c r="A12" s="38">
        <v>5</v>
      </c>
      <c r="B12" s="52" t="str">
        <f>'[1]For-data-entry'!B9</f>
        <v>Vijaya Bank</v>
      </c>
      <c r="C12" s="49"/>
      <c r="D12" s="36">
        <f>'[1]For-data-entry'!BL9</f>
        <v>404383</v>
      </c>
      <c r="E12" s="36">
        <f>'[1]For-data-entry'!BM9</f>
        <v>447637.02</v>
      </c>
      <c r="F12" s="36">
        <f>'[1]For-data-entry'!BD9</f>
        <v>381098</v>
      </c>
      <c r="G12" s="36">
        <f>'[1]For-data-entry'!BE9</f>
        <v>502832</v>
      </c>
      <c r="H12" s="36">
        <f>'[1]For-data-entry'!AN9</f>
        <v>39685</v>
      </c>
      <c r="I12" s="36">
        <f>'[1]For-data-entry'!AO9</f>
        <v>44581</v>
      </c>
      <c r="J12" s="36">
        <f>'[1]For-data-entry'!BH9</f>
        <v>419</v>
      </c>
      <c r="K12" s="36">
        <f>'[1]For-data-entry'!BI9</f>
        <v>34</v>
      </c>
    </row>
    <row r="13" spans="1:11" ht="18">
      <c r="A13" s="38"/>
      <c r="B13" s="51" t="s">
        <v>91</v>
      </c>
      <c r="C13" s="51"/>
      <c r="D13" s="39">
        <f>'[1]For-data-entry'!BL10</f>
        <v>2120681</v>
      </c>
      <c r="E13" s="39">
        <f>'[1]For-data-entry'!BM10</f>
        <v>4847861.5</v>
      </c>
      <c r="F13" s="39">
        <f>'[1]For-data-entry'!BD10</f>
        <v>2087830</v>
      </c>
      <c r="G13" s="39">
        <f>'[1]For-data-entry'!BE10</f>
        <v>2697938</v>
      </c>
      <c r="H13" s="39">
        <f>'[1]For-data-entry'!AN10</f>
        <v>507394</v>
      </c>
      <c r="I13" s="39">
        <f>'[1]For-data-entry'!AO10</f>
        <v>779882</v>
      </c>
      <c r="J13" s="39">
        <f>'[1]For-data-entry'!BH10</f>
        <v>25100</v>
      </c>
      <c r="K13" s="39">
        <f>'[1]For-data-entry'!BI10</f>
        <v>61400</v>
      </c>
    </row>
    <row r="14" spans="1:11" ht="18">
      <c r="A14" s="359" t="s">
        <v>90</v>
      </c>
      <c r="B14" s="360"/>
      <c r="C14" s="50"/>
      <c r="D14" s="36"/>
      <c r="E14" s="36"/>
      <c r="F14" s="36"/>
      <c r="G14" s="36"/>
      <c r="H14" s="36"/>
      <c r="I14" s="36"/>
      <c r="J14" s="36"/>
      <c r="K14" s="36"/>
    </row>
    <row r="15" spans="1:11" ht="18">
      <c r="A15" s="41">
        <v>1</v>
      </c>
      <c r="B15" s="42" t="str">
        <f>'[1]For-data-entry'!B13</f>
        <v>Allahabad Bank</v>
      </c>
      <c r="C15" s="49"/>
      <c r="D15" s="36">
        <f>'[1]For-data-entry'!BL13</f>
        <v>0</v>
      </c>
      <c r="E15" s="36">
        <f>'[1]For-data-entry'!BM13</f>
        <v>0</v>
      </c>
      <c r="F15" s="36">
        <f>'[1]For-data-entry'!BD13</f>
        <v>338</v>
      </c>
      <c r="G15" s="36">
        <f>'[1]For-data-entry'!BE13</f>
        <v>817</v>
      </c>
      <c r="H15" s="36">
        <f>'[1]For-data-entry'!AN13</f>
        <v>2356</v>
      </c>
      <c r="I15" s="36">
        <f>'[1]For-data-entry'!AO13</f>
        <v>2884</v>
      </c>
      <c r="J15" s="36">
        <f>'[1]For-data-entry'!BH13</f>
        <v>0</v>
      </c>
      <c r="K15" s="36">
        <f>'[1]For-data-entry'!BI13</f>
        <v>0</v>
      </c>
    </row>
    <row r="16" spans="1:11" ht="18">
      <c r="A16" s="41">
        <v>2</v>
      </c>
      <c r="B16" s="42" t="str">
        <f>'[1]For-data-entry'!B14</f>
        <v>Andhrabank</v>
      </c>
      <c r="C16" s="49"/>
      <c r="D16" s="36">
        <f>'[1]For-data-entry'!BL14</f>
        <v>8576</v>
      </c>
      <c r="E16" s="36">
        <f>'[1]For-data-entry'!BM14</f>
        <v>14996.18</v>
      </c>
      <c r="F16" s="36">
        <f>'[1]For-data-entry'!BD14</f>
        <v>4000</v>
      </c>
      <c r="G16" s="36">
        <f>'[1]For-data-entry'!BE14</f>
        <v>10008.280000000001</v>
      </c>
      <c r="H16" s="36">
        <f>'[1]For-data-entry'!AN14</f>
        <v>1640</v>
      </c>
      <c r="I16" s="36">
        <f>'[1]For-data-entry'!AO14</f>
        <v>3690</v>
      </c>
      <c r="J16" s="36">
        <f>'[1]For-data-entry'!BH14</f>
        <v>49</v>
      </c>
      <c r="K16" s="36">
        <f>'[1]For-data-entry'!BI14</f>
        <v>3</v>
      </c>
    </row>
    <row r="17" spans="1:11" ht="18">
      <c r="A17" s="41">
        <v>3</v>
      </c>
      <c r="B17" s="42" t="str">
        <f>'[1]For-data-entry'!B15</f>
        <v>Bank of Baroda</v>
      </c>
      <c r="C17" s="49"/>
      <c r="D17" s="36">
        <f>'[1]For-data-entry'!BL15</f>
        <v>40981</v>
      </c>
      <c r="E17" s="36">
        <f>'[1]For-data-entry'!BM15</f>
        <v>59259</v>
      </c>
      <c r="F17" s="36">
        <f>'[1]For-data-entry'!BD15</f>
        <v>25096</v>
      </c>
      <c r="G17" s="36">
        <f>'[1]For-data-entry'!BE15</f>
        <v>34406</v>
      </c>
      <c r="H17" s="36">
        <f>'[1]For-data-entry'!AN15</f>
        <v>4300</v>
      </c>
      <c r="I17" s="36">
        <f>'[1]For-data-entry'!AO15</f>
        <v>7323</v>
      </c>
      <c r="J17" s="36">
        <f>'[1]For-data-entry'!BH15</f>
        <v>0</v>
      </c>
      <c r="K17" s="36">
        <f>'[1]For-data-entry'!BI15</f>
        <v>0</v>
      </c>
    </row>
    <row r="18" spans="1:11" ht="18">
      <c r="A18" s="41">
        <v>4</v>
      </c>
      <c r="B18" s="42" t="str">
        <f>'[1]For-data-entry'!B16</f>
        <v>Bank of India</v>
      </c>
      <c r="C18" s="49"/>
      <c r="D18" s="36">
        <f>'[1]For-data-entry'!BL16</f>
        <v>57483</v>
      </c>
      <c r="E18" s="36">
        <f>'[1]For-data-entry'!BM16</f>
        <v>171599.27</v>
      </c>
      <c r="F18" s="36">
        <f>'[1]For-data-entry'!BD16</f>
        <v>50462</v>
      </c>
      <c r="G18" s="36">
        <f>'[1]For-data-entry'!BE16</f>
        <v>154880</v>
      </c>
      <c r="H18" s="36">
        <f>'[1]For-data-entry'!AN16</f>
        <v>2125</v>
      </c>
      <c r="I18" s="36">
        <f>'[1]For-data-entry'!AO16</f>
        <v>5241.2</v>
      </c>
      <c r="J18" s="36">
        <f>'[1]For-data-entry'!BH16</f>
        <v>214</v>
      </c>
      <c r="K18" s="36">
        <f>'[1]For-data-entry'!BI16</f>
        <v>103</v>
      </c>
    </row>
    <row r="19" spans="1:11" ht="18">
      <c r="A19" s="41">
        <v>5</v>
      </c>
      <c r="B19" s="42" t="str">
        <f>'[1]For-data-entry'!B17</f>
        <v>Bank of Maharastra</v>
      </c>
      <c r="C19" s="49"/>
      <c r="D19" s="36">
        <f>'[1]For-data-entry'!BL17</f>
        <v>11551</v>
      </c>
      <c r="E19" s="36">
        <f>'[1]For-data-entry'!BM17</f>
        <v>49461</v>
      </c>
      <c r="F19" s="36">
        <f>'[1]For-data-entry'!BD17</f>
        <v>7893</v>
      </c>
      <c r="G19" s="36">
        <f>'[1]For-data-entry'!BE17</f>
        <v>12881</v>
      </c>
      <c r="H19" s="36">
        <f>'[1]For-data-entry'!AN17</f>
        <v>2138</v>
      </c>
      <c r="I19" s="36">
        <f>'[1]For-data-entry'!AO17</f>
        <v>5217</v>
      </c>
      <c r="J19" s="36">
        <f>'[1]For-data-entry'!BH17</f>
        <v>12</v>
      </c>
      <c r="K19" s="36">
        <f>'[1]For-data-entry'!BI17</f>
        <v>16</v>
      </c>
    </row>
    <row r="20" spans="1:11" ht="18">
      <c r="A20" s="41">
        <v>6</v>
      </c>
      <c r="B20" s="42" t="str">
        <f>'[1]For-data-entry'!B18</f>
        <v>Central Bank of India</v>
      </c>
      <c r="C20" s="49"/>
      <c r="D20" s="36">
        <f>'[1]For-data-entry'!BL18</f>
        <v>23760</v>
      </c>
      <c r="E20" s="36">
        <f>'[1]For-data-entry'!BM18</f>
        <v>35440</v>
      </c>
      <c r="F20" s="36">
        <f>'[1]For-data-entry'!BD18</f>
        <v>8968</v>
      </c>
      <c r="G20" s="36">
        <f>'[1]For-data-entry'!BE18</f>
        <v>17206</v>
      </c>
      <c r="H20" s="36">
        <f>'[1]For-data-entry'!AN18</f>
        <v>5914</v>
      </c>
      <c r="I20" s="36">
        <f>'[1]For-data-entry'!AO18</f>
        <v>10464</v>
      </c>
      <c r="J20" s="36">
        <f>'[1]For-data-entry'!BH18</f>
        <v>3</v>
      </c>
      <c r="K20" s="36">
        <f>'[1]For-data-entry'!BI18</f>
        <v>1</v>
      </c>
    </row>
    <row r="21" spans="1:11" ht="18">
      <c r="A21" s="41">
        <v>7</v>
      </c>
      <c r="B21" s="42" t="str">
        <f>'[1]For-data-entry'!B19</f>
        <v>Dena Bank</v>
      </c>
      <c r="C21" s="49"/>
      <c r="D21" s="36">
        <f>'[1]For-data-entry'!BL19</f>
        <v>3320</v>
      </c>
      <c r="E21" s="36">
        <f>'[1]For-data-entry'!BM19</f>
        <v>8121</v>
      </c>
      <c r="F21" s="36">
        <f>'[1]For-data-entry'!BD19</f>
        <v>2700</v>
      </c>
      <c r="G21" s="36">
        <f>'[1]For-data-entry'!BE19</f>
        <v>7101</v>
      </c>
      <c r="H21" s="36">
        <f>'[1]For-data-entry'!AN19</f>
        <v>1299</v>
      </c>
      <c r="I21" s="36">
        <f>'[1]For-data-entry'!AO19</f>
        <v>2620</v>
      </c>
      <c r="J21" s="36">
        <f>'[1]For-data-entry'!BH19</f>
        <v>4</v>
      </c>
      <c r="K21" s="36">
        <f>'[1]For-data-entry'!BI19</f>
        <v>0.23</v>
      </c>
    </row>
    <row r="22" spans="1:11" ht="18">
      <c r="A22" s="41">
        <v>8</v>
      </c>
      <c r="B22" s="42" t="str">
        <f>'[1]For-data-entry'!B20</f>
        <v xml:space="preserve">Indian Bank </v>
      </c>
      <c r="C22" s="49"/>
      <c r="D22" s="36">
        <f>'[1]For-data-entry'!BL20</f>
        <v>19803</v>
      </c>
      <c r="E22" s="36">
        <f>'[1]For-data-entry'!BM20</f>
        <v>46488.58</v>
      </c>
      <c r="F22" s="36">
        <f>'[1]For-data-entry'!BD20</f>
        <v>15539</v>
      </c>
      <c r="G22" s="36">
        <f>'[1]For-data-entry'!BE20</f>
        <v>14760.76</v>
      </c>
      <c r="H22" s="36">
        <f>'[1]For-data-entry'!AN20</f>
        <v>4575</v>
      </c>
      <c r="I22" s="36">
        <f>'[1]For-data-entry'!AO20</f>
        <v>7376.25</v>
      </c>
      <c r="J22" s="36">
        <f>'[1]For-data-entry'!BH20</f>
        <v>391</v>
      </c>
      <c r="K22" s="36">
        <f>'[1]For-data-entry'!BI20</f>
        <v>201</v>
      </c>
    </row>
    <row r="23" spans="1:11" ht="18">
      <c r="A23" s="41">
        <v>9</v>
      </c>
      <c r="B23" s="42" t="str">
        <f>'[1]For-data-entry'!B21</f>
        <v>Indian Overseas Bank</v>
      </c>
      <c r="C23" s="49"/>
      <c r="D23" s="36">
        <f>'[1]For-data-entry'!BL21</f>
        <v>63291</v>
      </c>
      <c r="E23" s="36">
        <f>'[1]For-data-entry'!BM21</f>
        <v>26382.73</v>
      </c>
      <c r="F23" s="36">
        <f>'[1]For-data-entry'!BD21</f>
        <v>33312</v>
      </c>
      <c r="G23" s="36">
        <f>'[1]For-data-entry'!BE21</f>
        <v>30261</v>
      </c>
      <c r="H23" s="36">
        <f>'[1]For-data-entry'!AN21</f>
        <v>11615</v>
      </c>
      <c r="I23" s="36">
        <f>'[1]For-data-entry'!AO21</f>
        <v>80843.740000000005</v>
      </c>
      <c r="J23" s="36">
        <f>'[1]For-data-entry'!BH21</f>
        <v>1174</v>
      </c>
      <c r="K23" s="36">
        <f>'[1]For-data-entry'!BI21</f>
        <v>106.56</v>
      </c>
    </row>
    <row r="24" spans="1:11" ht="18">
      <c r="A24" s="41">
        <v>10</v>
      </c>
      <c r="B24" s="42" t="str">
        <f>'[1]For-data-entry'!B22</f>
        <v>Oriental Bank of Commerce</v>
      </c>
      <c r="C24" s="49"/>
      <c r="D24" s="36">
        <f>'[1]For-data-entry'!BL22</f>
        <v>5792</v>
      </c>
      <c r="E24" s="36">
        <f>'[1]For-data-entry'!BM22</f>
        <v>17820.21</v>
      </c>
      <c r="F24" s="36">
        <f>'[1]For-data-entry'!BD22</f>
        <v>2635</v>
      </c>
      <c r="G24" s="36">
        <f>'[1]For-data-entry'!BE22</f>
        <v>6967.62</v>
      </c>
      <c r="H24" s="36">
        <f>'[1]For-data-entry'!AN22</f>
        <v>1037</v>
      </c>
      <c r="I24" s="36">
        <f>'[1]For-data-entry'!AO22</f>
        <v>5090.8900000000003</v>
      </c>
      <c r="J24" s="36">
        <f>'[1]For-data-entry'!BH22</f>
        <v>0</v>
      </c>
      <c r="K24" s="36">
        <f>'[1]For-data-entry'!BI22</f>
        <v>0</v>
      </c>
    </row>
    <row r="25" spans="1:11" ht="18">
      <c r="A25" s="41">
        <v>11</v>
      </c>
      <c r="B25" s="42" t="str">
        <f>'[1]For-data-entry'!B23</f>
        <v>Punjab National Bank</v>
      </c>
      <c r="C25" s="49"/>
      <c r="D25" s="36">
        <f>'[1]For-data-entry'!BL23</f>
        <v>22577</v>
      </c>
      <c r="E25" s="36">
        <f>'[1]For-data-entry'!BM23</f>
        <v>27253.83</v>
      </c>
      <c r="F25" s="36">
        <f>'[1]For-data-entry'!BD23</f>
        <v>21320</v>
      </c>
      <c r="G25" s="36">
        <f>'[1]For-data-entry'!BE23</f>
        <v>27356</v>
      </c>
      <c r="H25" s="36">
        <f>'[1]For-data-entry'!AN23</f>
        <v>2450</v>
      </c>
      <c r="I25" s="36">
        <f>'[1]For-data-entry'!AO23</f>
        <v>3230.65</v>
      </c>
      <c r="J25" s="36">
        <f>'[1]For-data-entry'!BH23</f>
        <v>402</v>
      </c>
      <c r="K25" s="36">
        <f>'[1]For-data-entry'!BI23</f>
        <v>40.96</v>
      </c>
    </row>
    <row r="26" spans="1:11" ht="18">
      <c r="A26" s="41">
        <v>12</v>
      </c>
      <c r="B26" s="42" t="str">
        <f>'[1]For-data-entry'!B24</f>
        <v>Punjab and Synd Bank</v>
      </c>
      <c r="C26" s="49"/>
      <c r="D26" s="36">
        <f>'[1]For-data-entry'!BL24</f>
        <v>161</v>
      </c>
      <c r="E26" s="36">
        <f>'[1]For-data-entry'!BM24</f>
        <v>325</v>
      </c>
      <c r="F26" s="36">
        <f>'[1]For-data-entry'!BD24</f>
        <v>0</v>
      </c>
      <c r="G26" s="36">
        <f>'[1]For-data-entry'!BE24</f>
        <v>0</v>
      </c>
      <c r="H26" s="36">
        <f>'[1]For-data-entry'!AN24</f>
        <v>18</v>
      </c>
      <c r="I26" s="36">
        <f>'[1]For-data-entry'!AO24</f>
        <v>36</v>
      </c>
      <c r="J26" s="36">
        <f>'[1]For-data-entry'!BH24</f>
        <v>0</v>
      </c>
      <c r="K26" s="36">
        <f>'[1]For-data-entry'!BI24</f>
        <v>0</v>
      </c>
    </row>
    <row r="27" spans="1:11" ht="18">
      <c r="A27" s="41">
        <v>13</v>
      </c>
      <c r="B27" s="42" t="str">
        <f>'[1]For-data-entry'!B25</f>
        <v>UCO Bank</v>
      </c>
      <c r="C27" s="49"/>
      <c r="D27" s="36">
        <f>'[1]For-data-entry'!BL25</f>
        <v>3536</v>
      </c>
      <c r="E27" s="36">
        <f>'[1]For-data-entry'!BM25</f>
        <v>11922</v>
      </c>
      <c r="F27" s="36">
        <f>'[1]For-data-entry'!BD25</f>
        <v>3540</v>
      </c>
      <c r="G27" s="36">
        <f>'[1]For-data-entry'!BE25</f>
        <v>3225</v>
      </c>
      <c r="H27" s="36">
        <f>'[1]For-data-entry'!AN25</f>
        <v>556</v>
      </c>
      <c r="I27" s="36">
        <f>'[1]For-data-entry'!AO25</f>
        <v>274</v>
      </c>
      <c r="J27" s="36">
        <f>'[1]For-data-entry'!BH25</f>
        <v>6</v>
      </c>
      <c r="K27" s="36">
        <f>'[1]For-data-entry'!BI25</f>
        <v>2</v>
      </c>
    </row>
    <row r="28" spans="1:11" ht="18">
      <c r="A28" s="41">
        <v>14</v>
      </c>
      <c r="B28" s="42" t="str">
        <f>'[1]For-data-entry'!B26</f>
        <v>Union Bank Of India</v>
      </c>
      <c r="C28" s="49"/>
      <c r="D28" s="36">
        <f>'[1]For-data-entry'!BL26</f>
        <v>141328</v>
      </c>
      <c r="E28" s="36">
        <f>'[1]For-data-entry'!BM26</f>
        <v>273845.63</v>
      </c>
      <c r="F28" s="36">
        <f>'[1]For-data-entry'!BD26</f>
        <v>46222</v>
      </c>
      <c r="G28" s="36">
        <f>'[1]For-data-entry'!BE26</f>
        <v>65101</v>
      </c>
      <c r="H28" s="36">
        <f>'[1]For-data-entry'!AN26</f>
        <v>7764</v>
      </c>
      <c r="I28" s="36">
        <f>'[1]For-data-entry'!AO26</f>
        <v>13419</v>
      </c>
      <c r="J28" s="36">
        <f>'[1]For-data-entry'!BH26</f>
        <v>287</v>
      </c>
      <c r="K28" s="36">
        <f>'[1]For-data-entry'!BI26</f>
        <v>164</v>
      </c>
    </row>
    <row r="29" spans="1:11" ht="18">
      <c r="A29" s="41">
        <v>15</v>
      </c>
      <c r="B29" s="42" t="str">
        <f>'[1]For-data-entry'!B27</f>
        <v>United Bank of India</v>
      </c>
      <c r="C29" s="49"/>
      <c r="D29" s="36">
        <f>'[1]For-data-entry'!BL27</f>
        <v>791</v>
      </c>
      <c r="E29" s="36">
        <f>'[1]For-data-entry'!BM27</f>
        <v>4022</v>
      </c>
      <c r="F29" s="36">
        <f>'[1]For-data-entry'!BD27</f>
        <v>0</v>
      </c>
      <c r="G29" s="36">
        <f>'[1]For-data-entry'!BE27</f>
        <v>0</v>
      </c>
      <c r="H29" s="36">
        <f>'[1]For-data-entry'!AN27</f>
        <v>246</v>
      </c>
      <c r="I29" s="36">
        <f>'[1]For-data-entry'!AO27</f>
        <v>765</v>
      </c>
      <c r="J29" s="36">
        <f>'[1]For-data-entry'!BH27</f>
        <v>0</v>
      </c>
      <c r="K29" s="36">
        <f>'[1]For-data-entry'!BI27</f>
        <v>0</v>
      </c>
    </row>
    <row r="30" spans="1:11" ht="18">
      <c r="A30" s="41">
        <v>16</v>
      </c>
      <c r="B30" s="42" t="str">
        <f>'[1]For-data-entry'!B28</f>
        <v>IDBI Bank</v>
      </c>
      <c r="C30" s="37"/>
      <c r="D30" s="36">
        <f>'[1]For-data-entry'!BL28</f>
        <v>102541</v>
      </c>
      <c r="E30" s="36">
        <f>'[1]For-data-entry'!BM28</f>
        <v>281349.90999999997</v>
      </c>
      <c r="F30" s="36">
        <f>'[1]For-data-entry'!BD28</f>
        <v>91853</v>
      </c>
      <c r="G30" s="36">
        <f>'[1]For-data-entry'!BE28</f>
        <v>246631.36</v>
      </c>
      <c r="H30" s="36">
        <f>'[1]For-data-entry'!AN28</f>
        <v>2146</v>
      </c>
      <c r="I30" s="36">
        <f>'[1]For-data-entry'!AO28</f>
        <v>7144.72</v>
      </c>
      <c r="J30" s="36">
        <f>'[1]For-data-entry'!BH28</f>
        <v>5</v>
      </c>
      <c r="K30" s="36">
        <f>'[1]For-data-entry'!BI28</f>
        <v>74.489999999999995</v>
      </c>
    </row>
    <row r="31" spans="1:11" ht="18">
      <c r="A31" s="41"/>
      <c r="B31" s="40" t="s">
        <v>89</v>
      </c>
      <c r="C31" s="49"/>
      <c r="D31" s="39">
        <f>'[1]For-data-entry'!BL29</f>
        <v>505491</v>
      </c>
      <c r="E31" s="39">
        <f>'[1]For-data-entry'!BM29</f>
        <v>1028286.3399999999</v>
      </c>
      <c r="F31" s="39">
        <f>'[1]For-data-entry'!BD29</f>
        <v>313878</v>
      </c>
      <c r="G31" s="39">
        <f>'[1]For-data-entry'!BE29</f>
        <v>631602.02</v>
      </c>
      <c r="H31" s="39">
        <f>'[1]For-data-entry'!AN29</f>
        <v>50179</v>
      </c>
      <c r="I31" s="39">
        <f>'[1]For-data-entry'!AO29</f>
        <v>155619.45000000001</v>
      </c>
      <c r="J31" s="39">
        <f>'[1]For-data-entry'!BH29</f>
        <v>2547</v>
      </c>
      <c r="K31" s="39">
        <f>'[1]For-data-entry'!BI29</f>
        <v>712.24</v>
      </c>
    </row>
    <row r="32" spans="1:11" ht="18">
      <c r="A32" s="38"/>
      <c r="B32" s="49"/>
      <c r="C32" s="49"/>
      <c r="D32" s="36"/>
      <c r="E32" s="36"/>
      <c r="F32" s="36"/>
      <c r="G32" s="36"/>
      <c r="H32" s="36"/>
      <c r="I32" s="36"/>
      <c r="J32" s="36"/>
      <c r="K32" s="36"/>
    </row>
    <row r="33" spans="1:11" ht="18">
      <c r="A33" s="354" t="s">
        <v>88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</row>
    <row r="34" spans="1:11" ht="18">
      <c r="A34" s="354" t="s">
        <v>86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</row>
    <row r="35" spans="1:11" ht="18">
      <c r="A35" s="354" t="s">
        <v>103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</row>
    <row r="36" spans="1:11" ht="18">
      <c r="A36" s="48"/>
      <c r="B36" s="48"/>
      <c r="C36" s="48"/>
      <c r="D36" s="48"/>
      <c r="E36" s="48"/>
      <c r="F36" s="48"/>
      <c r="G36" s="48"/>
      <c r="H36" s="48"/>
      <c r="I36" s="48"/>
      <c r="J36" s="47"/>
      <c r="K36" s="47"/>
    </row>
    <row r="37" spans="1:11" ht="18">
      <c r="A37" s="38" t="s">
        <v>81</v>
      </c>
      <c r="B37" s="361" t="s">
        <v>80</v>
      </c>
      <c r="C37" s="46"/>
      <c r="D37" s="357" t="s">
        <v>102</v>
      </c>
      <c r="E37" s="357"/>
      <c r="F37" s="357" t="s">
        <v>101</v>
      </c>
      <c r="G37" s="357"/>
      <c r="H37" s="357" t="s">
        <v>100</v>
      </c>
      <c r="I37" s="357"/>
      <c r="J37" s="357" t="s">
        <v>99</v>
      </c>
      <c r="K37" s="357"/>
    </row>
    <row r="38" spans="1:11" ht="18">
      <c r="A38" s="38" t="s">
        <v>73</v>
      </c>
      <c r="B38" s="361"/>
      <c r="C38" s="46"/>
      <c r="D38" s="45" t="s">
        <v>98</v>
      </c>
      <c r="E38" s="45" t="s">
        <v>97</v>
      </c>
      <c r="F38" s="45" t="s">
        <v>98</v>
      </c>
      <c r="G38" s="45" t="s">
        <v>97</v>
      </c>
      <c r="H38" s="45" t="s">
        <v>98</v>
      </c>
      <c r="I38" s="45" t="s">
        <v>97</v>
      </c>
      <c r="J38" s="45" t="s">
        <v>98</v>
      </c>
      <c r="K38" s="45" t="s">
        <v>97</v>
      </c>
    </row>
    <row r="39" spans="1:11" ht="18">
      <c r="A39" s="41" t="s">
        <v>70</v>
      </c>
      <c r="B39" s="40" t="s">
        <v>69</v>
      </c>
      <c r="C39" s="37"/>
      <c r="D39" s="36"/>
      <c r="E39" s="36"/>
      <c r="F39" s="36"/>
      <c r="G39" s="36"/>
      <c r="H39" s="36"/>
      <c r="I39" s="36"/>
      <c r="J39" s="36"/>
      <c r="K39" s="36"/>
    </row>
    <row r="40" spans="1:11" ht="18">
      <c r="A40" s="41">
        <v>1</v>
      </c>
      <c r="B40" s="42" t="str">
        <f>'[1]For-data-entry'!B32</f>
        <v>Karnataka Bank Ltd</v>
      </c>
      <c r="C40" s="37"/>
      <c r="D40" s="36">
        <f>'[1]For-data-entry'!BL32</f>
        <v>153475</v>
      </c>
      <c r="E40" s="36">
        <f>'[1]For-data-entry'!BM32</f>
        <v>176602.61</v>
      </c>
      <c r="F40" s="36">
        <f>'[1]For-data-entry'!BD32</f>
        <v>105272</v>
      </c>
      <c r="G40" s="36">
        <f>'[1]For-data-entry'!BE32</f>
        <v>131968</v>
      </c>
      <c r="H40" s="36">
        <f>'[1]For-data-entry'!AN32</f>
        <v>5658</v>
      </c>
      <c r="I40" s="36">
        <f>'[1]For-data-entry'!AO32</f>
        <v>7916</v>
      </c>
      <c r="J40" s="36">
        <f>'[1]For-data-entry'!BH32</f>
        <v>22</v>
      </c>
      <c r="K40" s="36">
        <f>'[1]For-data-entry'!BI32</f>
        <v>1</v>
      </c>
    </row>
    <row r="41" spans="1:11" ht="18">
      <c r="A41" s="41">
        <v>2</v>
      </c>
      <c r="B41" s="42" t="str">
        <f>'[1]For-data-entry'!B33</f>
        <v>Kotak Mahendra Bank</v>
      </c>
      <c r="C41" s="37"/>
      <c r="D41" s="36">
        <f>'[1]For-data-entry'!BL33</f>
        <v>179926</v>
      </c>
      <c r="E41" s="36">
        <f>'[1]For-data-entry'!BM33</f>
        <v>78651.7</v>
      </c>
      <c r="F41" s="36">
        <f>'[1]For-data-entry'!BD33</f>
        <v>110778</v>
      </c>
      <c r="G41" s="36">
        <f>'[1]For-data-entry'!BE33</f>
        <v>50071.07</v>
      </c>
      <c r="H41" s="36">
        <f>'[1]For-data-entry'!AN33</f>
        <v>65316</v>
      </c>
      <c r="I41" s="36">
        <f>'[1]For-data-entry'!AO33</f>
        <v>20607.62</v>
      </c>
      <c r="J41" s="36">
        <f>'[1]For-data-entry'!BH33</f>
        <v>0</v>
      </c>
      <c r="K41" s="36">
        <f>'[1]For-data-entry'!BI33</f>
        <v>0</v>
      </c>
    </row>
    <row r="42" spans="1:11" ht="18">
      <c r="A42" s="41">
        <v>3</v>
      </c>
      <c r="B42" s="42" t="str">
        <f>'[1]For-data-entry'!B34</f>
        <v>Cathelic Syrian Bank Ltd.</v>
      </c>
      <c r="C42" s="37"/>
      <c r="D42" s="36">
        <f>'[1]For-data-entry'!BL34</f>
        <v>0</v>
      </c>
      <c r="E42" s="36">
        <f>'[1]For-data-entry'!BM34</f>
        <v>0</v>
      </c>
      <c r="F42" s="36">
        <f>'[1]For-data-entry'!BD34</f>
        <v>9262</v>
      </c>
      <c r="G42" s="36">
        <f>'[1]For-data-entry'!BE34</f>
        <v>10224.84</v>
      </c>
      <c r="H42" s="36">
        <f>'[1]For-data-entry'!AN34</f>
        <v>27</v>
      </c>
      <c r="I42" s="36">
        <f>'[1]For-data-entry'!AO34</f>
        <v>32</v>
      </c>
      <c r="J42" s="36">
        <f>'[1]For-data-entry'!BH34</f>
        <v>9</v>
      </c>
      <c r="K42" s="36">
        <f>'[1]For-data-entry'!BI34</f>
        <v>0.1</v>
      </c>
    </row>
    <row r="43" spans="1:11" ht="18">
      <c r="A43" s="41">
        <v>4</v>
      </c>
      <c r="B43" s="42" t="str">
        <f>'[1]For-data-entry'!B35</f>
        <v>City Union Bank Ltd</v>
      </c>
      <c r="C43" s="37"/>
      <c r="D43" s="36">
        <f>'[1]For-data-entry'!BL35</f>
        <v>1827</v>
      </c>
      <c r="E43" s="36">
        <f>'[1]For-data-entry'!BM35</f>
        <v>1254.77</v>
      </c>
      <c r="F43" s="36">
        <f>'[1]For-data-entry'!BD35</f>
        <v>2035</v>
      </c>
      <c r="G43" s="36">
        <f>'[1]For-data-entry'!BE35</f>
        <v>1336</v>
      </c>
      <c r="H43" s="36">
        <f>'[1]For-data-entry'!AN35</f>
        <v>16</v>
      </c>
      <c r="I43" s="36">
        <f>'[1]For-data-entry'!AO35</f>
        <v>114</v>
      </c>
      <c r="J43" s="36">
        <f>'[1]For-data-entry'!BH35</f>
        <v>0</v>
      </c>
      <c r="K43" s="36">
        <f>'[1]For-data-entry'!BI35</f>
        <v>0</v>
      </c>
    </row>
    <row r="44" spans="1:11" ht="18">
      <c r="A44" s="41">
        <v>5</v>
      </c>
      <c r="B44" s="42" t="str">
        <f>'[1]For-data-entry'!B36</f>
        <v>Dhanalaxmi Bank Ltd.</v>
      </c>
      <c r="C44" s="37"/>
      <c r="D44" s="36">
        <f>'[1]For-data-entry'!BL36</f>
        <v>13</v>
      </c>
      <c r="E44" s="36">
        <f>'[1]For-data-entry'!BM36</f>
        <v>12</v>
      </c>
      <c r="F44" s="36">
        <f>'[1]For-data-entry'!BD36</f>
        <v>0</v>
      </c>
      <c r="G44" s="36">
        <f>'[1]For-data-entry'!BE36</f>
        <v>0</v>
      </c>
      <c r="H44" s="36">
        <f>'[1]For-data-entry'!AN36</f>
        <v>7</v>
      </c>
      <c r="I44" s="36">
        <f>'[1]For-data-entry'!AO36</f>
        <v>3</v>
      </c>
      <c r="J44" s="36">
        <f>'[1]For-data-entry'!BH36</f>
        <v>0</v>
      </c>
      <c r="K44" s="36">
        <f>'[1]For-data-entry'!BI36</f>
        <v>0</v>
      </c>
    </row>
    <row r="45" spans="1:11" ht="18">
      <c r="A45" s="41">
        <v>6</v>
      </c>
      <c r="B45" s="42" t="str">
        <f>'[1]For-data-entry'!B37</f>
        <v>Federal Bank Ltd.</v>
      </c>
      <c r="C45" s="37"/>
      <c r="D45" s="36">
        <f>'[1]For-data-entry'!BL37</f>
        <v>35971</v>
      </c>
      <c r="E45" s="36">
        <f>'[1]For-data-entry'!BM37</f>
        <v>56299.11</v>
      </c>
      <c r="F45" s="36">
        <f>'[1]For-data-entry'!BD37</f>
        <v>33236</v>
      </c>
      <c r="G45" s="36">
        <f>'[1]For-data-entry'!BE37</f>
        <v>39655</v>
      </c>
      <c r="H45" s="36">
        <f>'[1]For-data-entry'!AN37</f>
        <v>712</v>
      </c>
      <c r="I45" s="36">
        <f>'[1]For-data-entry'!AO37</f>
        <v>1069</v>
      </c>
      <c r="J45" s="36">
        <f>'[1]For-data-entry'!BH37</f>
        <v>0</v>
      </c>
      <c r="K45" s="36">
        <f>'[1]For-data-entry'!BI37</f>
        <v>0</v>
      </c>
    </row>
    <row r="46" spans="1:11" ht="18">
      <c r="A46" s="41">
        <v>7</v>
      </c>
      <c r="B46" s="42" t="str">
        <f>'[1]For-data-entry'!B38</f>
        <v>J and K Bank Ltd</v>
      </c>
      <c r="C46" s="37"/>
      <c r="D46" s="36">
        <f>'[1]For-data-entry'!BL38</f>
        <v>0</v>
      </c>
      <c r="E46" s="36">
        <f>'[1]For-data-entry'!BM38</f>
        <v>0</v>
      </c>
      <c r="F46" s="36">
        <f>'[1]For-data-entry'!BD38</f>
        <v>0</v>
      </c>
      <c r="G46" s="36">
        <f>'[1]For-data-entry'!BE38</f>
        <v>0</v>
      </c>
      <c r="H46" s="36">
        <f>'[1]For-data-entry'!AN38</f>
        <v>0</v>
      </c>
      <c r="I46" s="36">
        <f>'[1]For-data-entry'!AO38</f>
        <v>0</v>
      </c>
      <c r="J46" s="36">
        <f>'[1]For-data-entry'!BH38</f>
        <v>0</v>
      </c>
      <c r="K46" s="36">
        <f>'[1]For-data-entry'!BI38</f>
        <v>0</v>
      </c>
    </row>
    <row r="47" spans="1:11" ht="18">
      <c r="A47" s="41">
        <v>8</v>
      </c>
      <c r="B47" s="42" t="str">
        <f>'[1]For-data-entry'!B39</f>
        <v>Karur Vysya Bank Ltd.</v>
      </c>
      <c r="C47" s="37"/>
      <c r="D47" s="36">
        <f>'[1]For-data-entry'!BL39</f>
        <v>856</v>
      </c>
      <c r="E47" s="36">
        <f>'[1]For-data-entry'!BM39</f>
        <v>1248</v>
      </c>
      <c r="F47" s="36">
        <f>'[1]For-data-entry'!BD39</f>
        <v>1480</v>
      </c>
      <c r="G47" s="36">
        <f>'[1]For-data-entry'!BE39</f>
        <v>942</v>
      </c>
      <c r="H47" s="36">
        <f>'[1]For-data-entry'!AN39</f>
        <v>455</v>
      </c>
      <c r="I47" s="36">
        <f>'[1]For-data-entry'!AO39</f>
        <v>3264</v>
      </c>
      <c r="J47" s="36">
        <f>'[1]For-data-entry'!BH39</f>
        <v>0</v>
      </c>
      <c r="K47" s="36">
        <f>'[1]For-data-entry'!BI39</f>
        <v>0</v>
      </c>
    </row>
    <row r="48" spans="1:11" ht="18">
      <c r="A48" s="41">
        <v>9</v>
      </c>
      <c r="B48" s="42" t="str">
        <f>'[1]For-data-entry'!B40</f>
        <v>Lakshmi Vilas Bank Ltd</v>
      </c>
      <c r="C48" s="37"/>
      <c r="D48" s="36">
        <f>'[1]For-data-entry'!BL40</f>
        <v>1276</v>
      </c>
      <c r="E48" s="36">
        <f>'[1]For-data-entry'!BM40</f>
        <v>23497.09</v>
      </c>
      <c r="F48" s="36">
        <f>'[1]For-data-entry'!BD40</f>
        <v>4591</v>
      </c>
      <c r="G48" s="36">
        <f>'[1]For-data-entry'!BE40</f>
        <v>5311.5</v>
      </c>
      <c r="H48" s="36">
        <f>'[1]For-data-entry'!AN40</f>
        <v>39</v>
      </c>
      <c r="I48" s="36">
        <f>'[1]For-data-entry'!AO40</f>
        <v>21.67</v>
      </c>
      <c r="J48" s="36">
        <f>'[1]For-data-entry'!BH40</f>
        <v>0</v>
      </c>
      <c r="K48" s="36">
        <f>'[1]For-data-entry'!BI40</f>
        <v>0</v>
      </c>
    </row>
    <row r="49" spans="1:11" ht="18">
      <c r="A49" s="41">
        <v>10</v>
      </c>
      <c r="B49" s="42" t="str">
        <f>'[1]For-data-entry'!B41</f>
        <v xml:space="preserve">Ratnakar Bank Ltd </v>
      </c>
      <c r="C49" s="37"/>
      <c r="D49" s="36">
        <f>'[1]For-data-entry'!BL41</f>
        <v>160685</v>
      </c>
      <c r="E49" s="36">
        <f>'[1]For-data-entry'!BM41</f>
        <v>46520.480000000003</v>
      </c>
      <c r="F49" s="36">
        <f>'[1]For-data-entry'!BD41</f>
        <v>131354</v>
      </c>
      <c r="G49" s="36">
        <f>'[1]For-data-entry'!BE41</f>
        <v>40434.69</v>
      </c>
      <c r="H49" s="36">
        <f>'[1]For-data-entry'!AN41</f>
        <v>21161</v>
      </c>
      <c r="I49" s="36">
        <f>'[1]For-data-entry'!AO41</f>
        <v>3747.93</v>
      </c>
      <c r="J49" s="36">
        <f>'[1]For-data-entry'!BH41</f>
        <v>0</v>
      </c>
      <c r="K49" s="36">
        <f>'[1]For-data-entry'!BI41</f>
        <v>0</v>
      </c>
    </row>
    <row r="50" spans="1:11" ht="18">
      <c r="A50" s="41">
        <v>11</v>
      </c>
      <c r="B50" s="42" t="str">
        <f>'[1]For-data-entry'!B42</f>
        <v>South Indian Bank Ltd</v>
      </c>
      <c r="C50" s="37"/>
      <c r="D50" s="36">
        <f>'[1]For-data-entry'!BL42</f>
        <v>13294</v>
      </c>
      <c r="E50" s="36">
        <f>'[1]For-data-entry'!BM42</f>
        <v>22795</v>
      </c>
      <c r="F50" s="36">
        <f>'[1]For-data-entry'!BD42</f>
        <v>12292</v>
      </c>
      <c r="G50" s="36">
        <f>'[1]For-data-entry'!BE42</f>
        <v>11304</v>
      </c>
      <c r="H50" s="36">
        <f>'[1]For-data-entry'!AN42</f>
        <v>280</v>
      </c>
      <c r="I50" s="36">
        <f>'[1]For-data-entry'!AO42</f>
        <v>288</v>
      </c>
      <c r="J50" s="36">
        <f>'[1]For-data-entry'!BH42</f>
        <v>0</v>
      </c>
      <c r="K50" s="36">
        <f>'[1]For-data-entry'!BI42</f>
        <v>0</v>
      </c>
    </row>
    <row r="51" spans="1:11" ht="18">
      <c r="A51" s="41">
        <v>12</v>
      </c>
      <c r="B51" s="42" t="str">
        <f>'[1]For-data-entry'!B43</f>
        <v>Tamil Nadu Merchantile Bank Ltd.</v>
      </c>
      <c r="C51" s="37"/>
      <c r="D51" s="36">
        <f>'[1]For-data-entry'!BL43</f>
        <v>2238</v>
      </c>
      <c r="E51" s="36">
        <f>'[1]For-data-entry'!BM43</f>
        <v>3001.11</v>
      </c>
      <c r="F51" s="36">
        <f>'[1]For-data-entry'!BD43</f>
        <v>1938</v>
      </c>
      <c r="G51" s="36">
        <f>'[1]For-data-entry'!BE43</f>
        <v>1572.97</v>
      </c>
      <c r="H51" s="36">
        <f>'[1]For-data-entry'!AN43</f>
        <v>54</v>
      </c>
      <c r="I51" s="36">
        <f>'[1]For-data-entry'!AO43</f>
        <v>72.400000000000006</v>
      </c>
      <c r="J51" s="36">
        <f>'[1]For-data-entry'!BH43</f>
        <v>5</v>
      </c>
      <c r="K51" s="36">
        <f>'[1]For-data-entry'!BI43</f>
        <v>0.26</v>
      </c>
    </row>
    <row r="52" spans="1:11" ht="18">
      <c r="A52" s="41">
        <v>13</v>
      </c>
      <c r="B52" s="42" t="str">
        <f>'[1]For-data-entry'!B44</f>
        <v>IndusInd Bank</v>
      </c>
      <c r="C52" s="37"/>
      <c r="D52" s="36">
        <f>'[1]For-data-entry'!BL44</f>
        <v>28728</v>
      </c>
      <c r="E52" s="36">
        <f>'[1]For-data-entry'!BM44</f>
        <v>39653.54</v>
      </c>
      <c r="F52" s="36">
        <f>'[1]For-data-entry'!BD44</f>
        <v>21361</v>
      </c>
      <c r="G52" s="36">
        <f>'[1]For-data-entry'!BE44</f>
        <v>38264.230000000003</v>
      </c>
      <c r="H52" s="36">
        <f>'[1]For-data-entry'!AN44</f>
        <v>1916</v>
      </c>
      <c r="I52" s="36">
        <f>'[1]For-data-entry'!AO44</f>
        <v>2473.25</v>
      </c>
      <c r="J52" s="36">
        <f>'[1]For-data-entry'!BH44</f>
        <v>0</v>
      </c>
      <c r="K52" s="36">
        <f>'[1]For-data-entry'!BI44</f>
        <v>0</v>
      </c>
    </row>
    <row r="53" spans="1:11" ht="18">
      <c r="A53" s="41">
        <v>14</v>
      </c>
      <c r="B53" s="42" t="str">
        <f>'[1]For-data-entry'!B45</f>
        <v>HDFC Bank Ltd</v>
      </c>
      <c r="C53" s="44"/>
      <c r="D53" s="36">
        <f>'[1]For-data-entry'!BL45</f>
        <v>323418</v>
      </c>
      <c r="E53" s="36">
        <f>'[1]For-data-entry'!BM45</f>
        <v>166626.57999999999</v>
      </c>
      <c r="F53" s="36">
        <f>'[1]For-data-entry'!BD45</f>
        <v>34773</v>
      </c>
      <c r="G53" s="36">
        <f>'[1]For-data-entry'!BE45</f>
        <v>61452.97</v>
      </c>
      <c r="H53" s="36">
        <f>'[1]For-data-entry'!AN45</f>
        <v>1174</v>
      </c>
      <c r="I53" s="36">
        <f>'[1]For-data-entry'!AO45</f>
        <v>2757.96</v>
      </c>
      <c r="J53" s="36">
        <f>'[1]For-data-entry'!BH45</f>
        <v>0</v>
      </c>
      <c r="K53" s="36">
        <f>'[1]For-data-entry'!BI45</f>
        <v>0</v>
      </c>
    </row>
    <row r="54" spans="1:11" ht="18">
      <c r="A54" s="41">
        <v>15</v>
      </c>
      <c r="B54" s="42" t="str">
        <f>'[1]For-data-entry'!B46</f>
        <v xml:space="preserve">Axis Bank Ltd </v>
      </c>
      <c r="C54" s="37"/>
      <c r="D54" s="36">
        <f>'[1]For-data-entry'!BL46</f>
        <v>22</v>
      </c>
      <c r="E54" s="36">
        <f>'[1]For-data-entry'!BM46</f>
        <v>2763.49</v>
      </c>
      <c r="F54" s="36">
        <f>'[1]For-data-entry'!BD46</f>
        <v>19449</v>
      </c>
      <c r="G54" s="36">
        <f>'[1]For-data-entry'!BE46</f>
        <v>64630</v>
      </c>
      <c r="H54" s="36">
        <f>'[1]For-data-entry'!AN46</f>
        <v>15564</v>
      </c>
      <c r="I54" s="36">
        <f>'[1]For-data-entry'!AO46</f>
        <v>6412</v>
      </c>
      <c r="J54" s="36">
        <f>'[1]For-data-entry'!BH46</f>
        <v>0</v>
      </c>
      <c r="K54" s="36">
        <f>'[1]For-data-entry'!BI46</f>
        <v>0</v>
      </c>
    </row>
    <row r="55" spans="1:11" ht="18">
      <c r="A55" s="41">
        <v>16</v>
      </c>
      <c r="B55" s="42" t="str">
        <f>'[1]For-data-entry'!B47</f>
        <v>ICICI Bank Ltd</v>
      </c>
      <c r="C55" s="37"/>
      <c r="D55" s="36">
        <f>'[1]For-data-entry'!BL47</f>
        <v>77404</v>
      </c>
      <c r="E55" s="36">
        <f>'[1]For-data-entry'!BM47</f>
        <v>150684.99</v>
      </c>
      <c r="F55" s="36">
        <f>'[1]For-data-entry'!BD47</f>
        <v>21489</v>
      </c>
      <c r="G55" s="36">
        <f>'[1]For-data-entry'!BE47</f>
        <v>115117.9</v>
      </c>
      <c r="H55" s="36">
        <f>'[1]For-data-entry'!AN47</f>
        <v>11282</v>
      </c>
      <c r="I55" s="36">
        <f>'[1]For-data-entry'!AO47</f>
        <v>21678</v>
      </c>
      <c r="J55" s="36">
        <f>'[1]For-data-entry'!BH47</f>
        <v>0</v>
      </c>
      <c r="K55" s="36">
        <f>'[1]For-data-entry'!BI47</f>
        <v>0</v>
      </c>
    </row>
    <row r="56" spans="1:11" ht="18">
      <c r="A56" s="41">
        <v>17</v>
      </c>
      <c r="B56" s="42" t="str">
        <f>'[1]For-data-entry'!B48</f>
        <v>YES BANK Ltd.</v>
      </c>
      <c r="C56" s="37"/>
      <c r="D56" s="36">
        <f>'[1]For-data-entry'!BL48</f>
        <v>67977</v>
      </c>
      <c r="E56" s="36">
        <f>'[1]For-data-entry'!BM48</f>
        <v>62679.23</v>
      </c>
      <c r="F56" s="36">
        <f>'[1]For-data-entry'!BD48</f>
        <v>62926</v>
      </c>
      <c r="G56" s="36">
        <f>'[1]For-data-entry'!BE48</f>
        <v>36335</v>
      </c>
      <c r="H56" s="36">
        <f>'[1]For-data-entry'!AN48</f>
        <v>0</v>
      </c>
      <c r="I56" s="36">
        <f>'[1]For-data-entry'!AO48</f>
        <v>0</v>
      </c>
      <c r="J56" s="36">
        <f>'[1]For-data-entry'!BH48</f>
        <v>0</v>
      </c>
      <c r="K56" s="36">
        <f>'[1]For-data-entry'!BI48</f>
        <v>0</v>
      </c>
    </row>
    <row r="57" spans="1:11" ht="18">
      <c r="A57" s="41"/>
      <c r="B57" s="40" t="s">
        <v>63</v>
      </c>
      <c r="C57" s="37"/>
      <c r="D57" s="39">
        <f>'[1]For-data-entry'!BL49</f>
        <v>1047110</v>
      </c>
      <c r="E57" s="39">
        <f>'[1]For-data-entry'!BM49</f>
        <v>832289.7</v>
      </c>
      <c r="F57" s="39">
        <f>'[1]For-data-entry'!BD49</f>
        <v>572236</v>
      </c>
      <c r="G57" s="39">
        <f>'[1]For-data-entry'!BE49</f>
        <v>608620.16999999993</v>
      </c>
      <c r="H57" s="39">
        <f>'[1]For-data-entry'!AN49</f>
        <v>123661</v>
      </c>
      <c r="I57" s="39">
        <f>'[1]For-data-entry'!AO49</f>
        <v>70456.829999999987</v>
      </c>
      <c r="J57" s="39">
        <f>'[1]For-data-entry'!BH49</f>
        <v>36</v>
      </c>
      <c r="K57" s="39">
        <f>'[1]For-data-entry'!BI49</f>
        <v>1.36</v>
      </c>
    </row>
    <row r="58" spans="1:11" ht="18">
      <c r="A58" s="41" t="s">
        <v>62</v>
      </c>
      <c r="B58" s="40" t="s">
        <v>61</v>
      </c>
      <c r="C58" s="37"/>
      <c r="D58" s="36"/>
      <c r="E58" s="36"/>
      <c r="F58" s="36"/>
      <c r="G58" s="36"/>
      <c r="H58" s="36"/>
      <c r="I58" s="36"/>
      <c r="J58" s="36"/>
      <c r="K58" s="36"/>
    </row>
    <row r="59" spans="1:11" ht="18">
      <c r="A59" s="41">
        <v>1</v>
      </c>
      <c r="B59" s="42" t="str">
        <f>'[1]For-data-entry'!B51</f>
        <v xml:space="preserve">Kavery Grameena Bank </v>
      </c>
      <c r="C59" s="37"/>
      <c r="D59" s="36">
        <f>'[1]For-data-entry'!BL51</f>
        <v>192351</v>
      </c>
      <c r="E59" s="36">
        <f>'[1]For-data-entry'!BM51</f>
        <v>135288</v>
      </c>
      <c r="F59" s="36">
        <f>'[1]For-data-entry'!BD51</f>
        <v>196486</v>
      </c>
      <c r="G59" s="36">
        <f>'[1]For-data-entry'!BE51</f>
        <v>212608</v>
      </c>
      <c r="H59" s="36">
        <f>'[1]For-data-entry'!AN51</f>
        <v>97236</v>
      </c>
      <c r="I59" s="36">
        <f>'[1]For-data-entry'!AO51</f>
        <v>103121</v>
      </c>
      <c r="J59" s="36">
        <f>'[1]For-data-entry'!BH51</f>
        <v>0</v>
      </c>
      <c r="K59" s="36">
        <f>'[1]For-data-entry'!BI51</f>
        <v>0</v>
      </c>
    </row>
    <row r="60" spans="1:11" ht="18">
      <c r="A60" s="41">
        <v>2</v>
      </c>
      <c r="B60" s="42" t="str">
        <f>'[1]For-data-entry'!B52</f>
        <v>Pragathi Krishna  Grameena Bank</v>
      </c>
      <c r="C60" s="37"/>
      <c r="D60" s="36">
        <f>'[1]For-data-entry'!BL52</f>
        <v>816944</v>
      </c>
      <c r="E60" s="36">
        <f>'[1]For-data-entry'!BM52</f>
        <v>732184</v>
      </c>
      <c r="F60" s="36">
        <f>'[1]For-data-entry'!BD52</f>
        <v>570938</v>
      </c>
      <c r="G60" s="36">
        <f>'[1]For-data-entry'!BE52</f>
        <v>506766</v>
      </c>
      <c r="H60" s="36">
        <f>'[1]For-data-entry'!AN52</f>
        <v>84456</v>
      </c>
      <c r="I60" s="36">
        <f>'[1]For-data-entry'!AO52</f>
        <v>69587</v>
      </c>
      <c r="J60" s="36">
        <f>'[1]For-data-entry'!BH52</f>
        <v>0</v>
      </c>
      <c r="K60" s="36">
        <f>'[1]For-data-entry'!BI52</f>
        <v>0</v>
      </c>
    </row>
    <row r="61" spans="1:11" ht="18">
      <c r="A61" s="41">
        <v>3</v>
      </c>
      <c r="B61" s="42" t="str">
        <f>'[1]For-data-entry'!B53</f>
        <v>Karnataka Vikas Grameena Bank</v>
      </c>
      <c r="C61" s="37"/>
      <c r="D61" s="36">
        <f>'[1]For-data-entry'!BL53</f>
        <v>321024</v>
      </c>
      <c r="E61" s="36">
        <f>'[1]For-data-entry'!BM53</f>
        <v>390255.66</v>
      </c>
      <c r="F61" s="36">
        <f>'[1]For-data-entry'!BD53</f>
        <v>311605</v>
      </c>
      <c r="G61" s="36">
        <f>'[1]For-data-entry'!BE53</f>
        <v>264497.82</v>
      </c>
      <c r="H61" s="36">
        <f>'[1]For-data-entry'!AN53</f>
        <v>156258</v>
      </c>
      <c r="I61" s="36">
        <f>'[1]For-data-entry'!AO53</f>
        <v>117381.46</v>
      </c>
      <c r="J61" s="36">
        <f>'[1]For-data-entry'!BH53</f>
        <v>60</v>
      </c>
      <c r="K61" s="36">
        <f>'[1]For-data-entry'!BI53</f>
        <v>7.11</v>
      </c>
    </row>
    <row r="62" spans="1:11" ht="18">
      <c r="A62" s="41"/>
      <c r="B62" s="40" t="s">
        <v>60</v>
      </c>
      <c r="C62" s="37"/>
      <c r="D62" s="39">
        <f>'[1]For-data-entry'!BL54</f>
        <v>1330319</v>
      </c>
      <c r="E62" s="39">
        <f>'[1]For-data-entry'!BM54</f>
        <v>1257727.6599999999</v>
      </c>
      <c r="F62" s="39">
        <f>'[1]For-data-entry'!BD54</f>
        <v>1079029</v>
      </c>
      <c r="G62" s="39">
        <f>'[1]For-data-entry'!BE54</f>
        <v>983871.82000000007</v>
      </c>
      <c r="H62" s="39">
        <f>'[1]For-data-entry'!AN54</f>
        <v>337950</v>
      </c>
      <c r="I62" s="39">
        <f>'[1]For-data-entry'!AO54</f>
        <v>290089.46000000002</v>
      </c>
      <c r="J62" s="39">
        <f>'[1]For-data-entry'!BH54</f>
        <v>60</v>
      </c>
      <c r="K62" s="39">
        <f>'[1]For-data-entry'!BI54</f>
        <v>7.11</v>
      </c>
    </row>
    <row r="63" spans="1:11" ht="18">
      <c r="A63" s="40" t="s">
        <v>59</v>
      </c>
      <c r="B63" s="43"/>
      <c r="C63" s="37"/>
      <c r="D63" s="39">
        <f>'[1]For-data-entry'!BL58</f>
        <v>3673282</v>
      </c>
      <c r="E63" s="39">
        <f>'[1]For-data-entry'!BM58</f>
        <v>6708437.54</v>
      </c>
      <c r="F63" s="39">
        <f>'[1]For-data-entry'!BD58</f>
        <v>2973944</v>
      </c>
      <c r="G63" s="39">
        <f>'[1]For-data-entry'!BE58</f>
        <v>3938160.19</v>
      </c>
      <c r="H63" s="39">
        <f>'[1]For-data-entry'!AN58</f>
        <v>681234</v>
      </c>
      <c r="I63" s="39">
        <f>'[1]For-data-entry'!AO58</f>
        <v>1005958.2799999999</v>
      </c>
      <c r="J63" s="39">
        <f>'[1]For-data-entry'!BH58</f>
        <v>27683</v>
      </c>
      <c r="K63" s="39">
        <f>'[1]For-data-entry'!BI58</f>
        <v>62113.599999999999</v>
      </c>
    </row>
    <row r="64" spans="1:11" ht="18">
      <c r="A64" s="40" t="s">
        <v>96</v>
      </c>
      <c r="B64" s="40"/>
      <c r="C64" s="37"/>
      <c r="D64" s="39">
        <f>'[1]For-data-entry'!BL56</f>
        <v>5003601</v>
      </c>
      <c r="E64" s="39">
        <f>'[1]For-data-entry'!BM56</f>
        <v>7966165.2000000002</v>
      </c>
      <c r="F64" s="39">
        <f>'[1]For-data-entry'!BD56</f>
        <v>4052973</v>
      </c>
      <c r="G64" s="39">
        <f>'[1]For-data-entry'!BE56</f>
        <v>4922032.01</v>
      </c>
      <c r="H64" s="39">
        <f>'[1]For-data-entry'!AN56</f>
        <v>1019184</v>
      </c>
      <c r="I64" s="39">
        <f>'[1]For-data-entry'!AO56</f>
        <v>1296047.74</v>
      </c>
      <c r="J64" s="39">
        <f>'[1]For-data-entry'!BH56</f>
        <v>27743</v>
      </c>
      <c r="K64" s="39">
        <f>'[1]For-data-entry'!BI56</f>
        <v>62120.71</v>
      </c>
    </row>
    <row r="65" spans="1:11" ht="18">
      <c r="A65" s="41" t="s">
        <v>57</v>
      </c>
      <c r="B65" s="40" t="s">
        <v>56</v>
      </c>
      <c r="C65" s="37"/>
      <c r="D65" s="36"/>
      <c r="E65" s="36"/>
      <c r="F65" s="36"/>
      <c r="G65" s="36"/>
      <c r="H65" s="36"/>
      <c r="I65" s="36"/>
      <c r="J65" s="36"/>
      <c r="K65" s="36"/>
    </row>
    <row r="66" spans="1:11" ht="18">
      <c r="A66" s="41">
        <v>1</v>
      </c>
      <c r="B66" s="42" t="str">
        <f>'[1]For-data-entry'!B61</f>
        <v>KSCARD Bk.Ltd</v>
      </c>
      <c r="C66" s="37"/>
      <c r="D66" s="36">
        <f>'[1]For-data-entry'!BL61</f>
        <v>0</v>
      </c>
      <c r="E66" s="36">
        <f>'[1]For-data-entry'!BM61</f>
        <v>0</v>
      </c>
      <c r="F66" s="36">
        <f>'[1]For-data-entry'!BD61</f>
        <v>309825</v>
      </c>
      <c r="G66" s="36">
        <f>'[1]For-data-entry'!BE61</f>
        <v>139337.62</v>
      </c>
      <c r="H66" s="36">
        <f>'[1]For-data-entry'!AN61</f>
        <v>27831</v>
      </c>
      <c r="I66" s="36">
        <f>'[1]For-data-entry'!AO61</f>
        <v>12516.26</v>
      </c>
      <c r="J66" s="36">
        <f>'[1]For-data-entry'!BH61</f>
        <v>0</v>
      </c>
      <c r="K66" s="36">
        <f>'[1]For-data-entry'!BI61</f>
        <v>0</v>
      </c>
    </row>
    <row r="67" spans="1:11" ht="18">
      <c r="A67" s="41">
        <v>2</v>
      </c>
      <c r="B67" s="42" t="str">
        <f>'[1]For-data-entry'!B62</f>
        <v xml:space="preserve">K.S.Coop Apex Bank ltd </v>
      </c>
      <c r="C67" s="37"/>
      <c r="D67" s="36">
        <f>'[1]For-data-entry'!BL62</f>
        <v>1613918</v>
      </c>
      <c r="E67" s="36">
        <f>'[1]For-data-entry'!BM62</f>
        <v>808367.15</v>
      </c>
      <c r="F67" s="36">
        <f>'[1]For-data-entry'!BD62</f>
        <v>1645174</v>
      </c>
      <c r="G67" s="36">
        <f>'[1]For-data-entry'!BE62</f>
        <v>870888.23</v>
      </c>
      <c r="H67" s="36">
        <f>'[1]For-data-entry'!AN62</f>
        <v>312809</v>
      </c>
      <c r="I67" s="36">
        <f>'[1]For-data-entry'!AO62</f>
        <v>144672</v>
      </c>
      <c r="J67" s="36">
        <f>'[1]For-data-entry'!BH62</f>
        <v>0</v>
      </c>
      <c r="K67" s="36">
        <f>'[1]For-data-entry'!BI62</f>
        <v>0</v>
      </c>
    </row>
    <row r="68" spans="1:11" ht="18">
      <c r="A68" s="41">
        <v>3</v>
      </c>
      <c r="B68" s="42" t="str">
        <f>'[1]For-data-entry'!B63</f>
        <v>Indl.Co.Op.Bank ltd.</v>
      </c>
      <c r="C68" s="37"/>
      <c r="D68" s="36">
        <f>'[1]For-data-entry'!BL63</f>
        <v>0</v>
      </c>
      <c r="E68" s="36">
        <f>'[1]For-data-entry'!BM63</f>
        <v>0</v>
      </c>
      <c r="F68" s="36">
        <f>'[1]For-data-entry'!BD63</f>
        <v>0</v>
      </c>
      <c r="G68" s="36">
        <f>'[1]For-data-entry'!BE63</f>
        <v>0</v>
      </c>
      <c r="H68" s="36">
        <f>'[1]For-data-entry'!AN63</f>
        <v>0</v>
      </c>
      <c r="I68" s="36">
        <f>'[1]For-data-entry'!AO63</f>
        <v>0</v>
      </c>
      <c r="J68" s="36">
        <f>'[1]For-data-entry'!BH63</f>
        <v>0</v>
      </c>
      <c r="K68" s="36">
        <f>'[1]For-data-entry'!BI63</f>
        <v>0</v>
      </c>
    </row>
    <row r="69" spans="1:11" ht="18">
      <c r="A69" s="41"/>
      <c r="B69" s="40" t="s">
        <v>55</v>
      </c>
      <c r="C69" s="37"/>
      <c r="D69" s="39">
        <f>'[1]For-data-entry'!BL64</f>
        <v>1613918</v>
      </c>
      <c r="E69" s="39">
        <f>'[1]For-data-entry'!BM64</f>
        <v>808367.15</v>
      </c>
      <c r="F69" s="39">
        <f>'[1]For-data-entry'!BD64</f>
        <v>1954999</v>
      </c>
      <c r="G69" s="39">
        <f>'[1]For-data-entry'!BE64</f>
        <v>1010225.85</v>
      </c>
      <c r="H69" s="39">
        <f>'[1]For-data-entry'!AN64</f>
        <v>340640</v>
      </c>
      <c r="I69" s="39">
        <f>'[1]For-data-entry'!AO64</f>
        <v>157188.26</v>
      </c>
      <c r="J69" s="39">
        <f>'[1]For-data-entry'!BH64</f>
        <v>0</v>
      </c>
      <c r="K69" s="39">
        <f>'[1]For-data-entry'!BI64</f>
        <v>0</v>
      </c>
    </row>
    <row r="70" spans="1:11" ht="18">
      <c r="A70" s="41" t="s">
        <v>54</v>
      </c>
      <c r="B70" s="42" t="str">
        <f>'[1]For-data-entry'!B65</f>
        <v>KSFC</v>
      </c>
      <c r="C70" s="37"/>
      <c r="D70" s="36">
        <f>'[1]For-data-entry'!BL65</f>
        <v>0</v>
      </c>
      <c r="E70" s="36">
        <f>'[1]For-data-entry'!BM65</f>
        <v>0</v>
      </c>
      <c r="F70" s="36">
        <f>'[1]For-data-entry'!BD65</f>
        <v>0</v>
      </c>
      <c r="G70" s="36">
        <f>'[1]For-data-entry'!BE65</f>
        <v>0</v>
      </c>
      <c r="H70" s="36">
        <f>'[1]For-data-entry'!AN65</f>
        <v>1572</v>
      </c>
      <c r="I70" s="36">
        <f>'[1]For-data-entry'!AO65</f>
        <v>56528.43</v>
      </c>
      <c r="J70" s="36">
        <f>'[1]For-data-entry'!BH65</f>
        <v>0</v>
      </c>
      <c r="K70" s="36">
        <f>'[1]For-data-entry'!BI65</f>
        <v>0</v>
      </c>
    </row>
    <row r="71" spans="1:11" ht="18">
      <c r="A71" s="41"/>
      <c r="B71" s="40" t="s">
        <v>53</v>
      </c>
      <c r="C71" s="37"/>
      <c r="D71" s="36">
        <f>'[1]For-data-entry'!BL66</f>
        <v>0</v>
      </c>
      <c r="E71" s="36">
        <f>'[1]For-data-entry'!BM66</f>
        <v>0</v>
      </c>
      <c r="F71" s="36">
        <f>'[1]For-data-entry'!BD66</f>
        <v>0</v>
      </c>
      <c r="G71" s="36">
        <f>'[1]For-data-entry'!BE66</f>
        <v>0</v>
      </c>
      <c r="H71" s="39">
        <f>'[1]For-data-entry'!AN66</f>
        <v>1572</v>
      </c>
      <c r="I71" s="36">
        <f>'[1]For-data-entry'!AO66</f>
        <v>56528.43</v>
      </c>
      <c r="J71" s="36">
        <f>'[1]For-data-entry'!BH66</f>
        <v>0</v>
      </c>
      <c r="K71" s="36">
        <f>'[1]For-data-entry'!BI66</f>
        <v>0</v>
      </c>
    </row>
    <row r="72" spans="1:11" ht="18">
      <c r="A72" s="41"/>
      <c r="B72" s="40" t="s">
        <v>95</v>
      </c>
      <c r="C72" s="37"/>
      <c r="D72" s="39">
        <f>'[1]For-data-entry'!BL67</f>
        <v>6617519</v>
      </c>
      <c r="E72" s="39">
        <f>'[1]For-data-entry'!BM67</f>
        <v>8774532.3499999996</v>
      </c>
      <c r="F72" s="39">
        <f>'[1]For-data-entry'!BD67</f>
        <v>6007972</v>
      </c>
      <c r="G72" s="39">
        <f>'[1]For-data-entry'!BE67</f>
        <v>5932257.8599999994</v>
      </c>
      <c r="H72" s="39">
        <f>'[1]For-data-entry'!AN67</f>
        <v>1361396</v>
      </c>
      <c r="I72" s="39">
        <f>'[1]For-data-entry'!AO67</f>
        <v>1509764.43</v>
      </c>
      <c r="J72" s="39">
        <f>'[1]For-data-entry'!BH67</f>
        <v>27743</v>
      </c>
      <c r="K72" s="39">
        <f>'[1]For-data-entry'!BI67</f>
        <v>62120.71</v>
      </c>
    </row>
    <row r="73" spans="1:11" ht="18">
      <c r="A73" s="38"/>
      <c r="B73" s="37"/>
      <c r="C73" s="37"/>
      <c r="D73" s="36"/>
      <c r="E73" s="36"/>
      <c r="F73" s="36"/>
      <c r="G73" s="36"/>
      <c r="H73" s="36"/>
      <c r="I73" s="36"/>
      <c r="J73" s="36"/>
      <c r="K73" s="36"/>
    </row>
  </sheetData>
  <mergeCells count="17">
    <mergeCell ref="D37:E37"/>
    <mergeCell ref="F37:G37"/>
    <mergeCell ref="H37:I37"/>
    <mergeCell ref="A14:B14"/>
    <mergeCell ref="A33:K33"/>
    <mergeCell ref="A34:K34"/>
    <mergeCell ref="A35:K35"/>
    <mergeCell ref="J37:K37"/>
    <mergeCell ref="B37:B38"/>
    <mergeCell ref="A1:K1"/>
    <mergeCell ref="A2:K2"/>
    <mergeCell ref="A3:K3"/>
    <mergeCell ref="B5:B6"/>
    <mergeCell ref="D5:E5"/>
    <mergeCell ref="F5:G5"/>
    <mergeCell ref="H5:I5"/>
    <mergeCell ref="J5:K5"/>
  </mergeCells>
  <printOptions gridLines="1"/>
  <pageMargins left="1.1417322834645669" right="3.937007874015748E-2" top="0.98425196850393704" bottom="3.937007874015748E-2" header="0.39370078740157483" footer="0.51181102362204722"/>
  <pageSetup paperSize="9" scale="70" orientation="landscape" horizontalDpi="300" verticalDpi="300" r:id="rId1"/>
  <headerFooter alignWithMargins="0"/>
  <rowBreaks count="1" manualBreakCount="1">
    <brk id="32" max="104857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H9" sqref="H9"/>
    </sheetView>
  </sheetViews>
  <sheetFormatPr defaultRowHeight="15"/>
  <cols>
    <col min="1" max="1" width="9.140625" style="75"/>
    <col min="2" max="2" width="32.42578125" bestFit="1" customWidth="1"/>
    <col min="3" max="3" width="29.28515625" customWidth="1"/>
  </cols>
  <sheetData>
    <row r="1" spans="1:3" s="84" customFormat="1" ht="18.75">
      <c r="A1" s="362" t="s">
        <v>163</v>
      </c>
      <c r="B1" s="363"/>
      <c r="C1" s="364"/>
    </row>
    <row r="2" spans="1:3" s="81" customFormat="1" ht="18.75">
      <c r="A2" s="82" t="s">
        <v>162</v>
      </c>
      <c r="B2" s="83" t="s">
        <v>80</v>
      </c>
      <c r="C2" s="82" t="s">
        <v>161</v>
      </c>
    </row>
    <row r="3" spans="1:3" ht="23.25">
      <c r="A3" s="79">
        <v>1</v>
      </c>
      <c r="B3" s="80" t="s">
        <v>151</v>
      </c>
      <c r="C3" s="79">
        <v>2</v>
      </c>
    </row>
    <row r="4" spans="1:3" ht="23.25">
      <c r="A4" s="79">
        <v>2</v>
      </c>
      <c r="B4" s="80" t="s">
        <v>41</v>
      </c>
      <c r="C4" s="79">
        <v>2</v>
      </c>
    </row>
    <row r="5" spans="1:3" ht="23.25">
      <c r="A5" s="79">
        <v>3</v>
      </c>
      <c r="B5" s="80" t="s">
        <v>155</v>
      </c>
      <c r="C5" s="79">
        <v>21</v>
      </c>
    </row>
    <row r="6" spans="1:3" ht="23.25">
      <c r="A6" s="79">
        <v>4</v>
      </c>
      <c r="B6" s="80" t="s">
        <v>150</v>
      </c>
      <c r="C6" s="79">
        <v>1</v>
      </c>
    </row>
    <row r="7" spans="1:3" ht="23.25">
      <c r="A7" s="79">
        <v>5</v>
      </c>
      <c r="B7" s="80" t="s">
        <v>154</v>
      </c>
      <c r="C7" s="79">
        <v>2</v>
      </c>
    </row>
    <row r="8" spans="1:3" ht="23.25">
      <c r="A8" s="79">
        <v>6</v>
      </c>
      <c r="B8" s="80" t="s">
        <v>9</v>
      </c>
      <c r="C8" s="79">
        <v>198</v>
      </c>
    </row>
    <row r="9" spans="1:3" ht="23.25">
      <c r="A9" s="79">
        <v>7</v>
      </c>
      <c r="B9" s="80" t="s">
        <v>147</v>
      </c>
      <c r="C9" s="79">
        <v>2</v>
      </c>
    </row>
    <row r="10" spans="1:3" ht="23.25">
      <c r="A10" s="79">
        <v>8</v>
      </c>
      <c r="B10" s="80" t="s">
        <v>17</v>
      </c>
      <c r="C10" s="79">
        <v>4</v>
      </c>
    </row>
    <row r="11" spans="1:3" ht="23.25">
      <c r="A11" s="79">
        <v>9</v>
      </c>
      <c r="B11" s="80" t="s">
        <v>22</v>
      </c>
      <c r="C11" s="79">
        <v>6</v>
      </c>
    </row>
    <row r="12" spans="1:3" ht="23.25">
      <c r="A12" s="79">
        <v>10</v>
      </c>
      <c r="B12" s="80" t="s">
        <v>160</v>
      </c>
      <c r="C12" s="79">
        <v>37</v>
      </c>
    </row>
    <row r="13" spans="1:3" ht="23.25">
      <c r="A13" s="79">
        <v>11</v>
      </c>
      <c r="B13" s="80" t="s">
        <v>159</v>
      </c>
      <c r="C13" s="79">
        <v>157</v>
      </c>
    </row>
    <row r="14" spans="1:3" ht="23.25">
      <c r="A14" s="79">
        <v>12</v>
      </c>
      <c r="B14" s="80" t="s">
        <v>158</v>
      </c>
      <c r="C14" s="79">
        <v>146</v>
      </c>
    </row>
    <row r="15" spans="1:3" ht="23.25">
      <c r="A15" s="79">
        <v>13</v>
      </c>
      <c r="B15" s="80" t="s">
        <v>157</v>
      </c>
      <c r="C15" s="79">
        <v>1</v>
      </c>
    </row>
    <row r="16" spans="1:3" ht="23.25">
      <c r="A16" s="79">
        <v>14</v>
      </c>
      <c r="B16" s="80" t="s">
        <v>8</v>
      </c>
      <c r="C16" s="79">
        <v>14</v>
      </c>
    </row>
    <row r="17" spans="1:3" ht="23.25">
      <c r="A17" s="79">
        <v>15</v>
      </c>
      <c r="B17" s="80" t="s">
        <v>156</v>
      </c>
      <c r="C17" s="79">
        <v>2</v>
      </c>
    </row>
    <row r="18" spans="1:3" ht="23.25">
      <c r="A18" s="79">
        <v>16</v>
      </c>
      <c r="B18" s="80" t="s">
        <v>2</v>
      </c>
      <c r="C18" s="79">
        <v>14</v>
      </c>
    </row>
    <row r="19" spans="1:3" s="76" customFormat="1" ht="23.25">
      <c r="A19" s="79"/>
      <c r="B19" s="78" t="s">
        <v>131</v>
      </c>
      <c r="C19" s="77">
        <v>609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="60" workbookViewId="0">
      <pane ySplit="3" topLeftCell="A34" activePane="bottomLeft" state="frozen"/>
      <selection pane="bottomLeft" activeCell="G3" sqref="G3"/>
    </sheetView>
  </sheetViews>
  <sheetFormatPr defaultColWidth="13.85546875" defaultRowHeight="65.25" customHeight="1"/>
  <cols>
    <col min="1" max="1" width="7.85546875" style="88" customWidth="1"/>
    <col min="2" max="2" width="34.140625" style="88" customWidth="1"/>
    <col min="3" max="3" width="10.7109375" style="88" customWidth="1"/>
    <col min="4" max="4" width="15" style="88" customWidth="1"/>
    <col min="5" max="5" width="11" style="88" customWidth="1"/>
    <col min="6" max="6" width="17.42578125" style="88" customWidth="1"/>
    <col min="7" max="7" width="11.85546875" style="87" customWidth="1"/>
    <col min="8" max="8" width="11.42578125" style="86" customWidth="1"/>
    <col min="9" max="16384" width="13.85546875" style="85"/>
  </cols>
  <sheetData>
    <row r="1" spans="1:8" ht="27">
      <c r="A1" s="365" t="s">
        <v>192</v>
      </c>
      <c r="B1" s="365"/>
      <c r="C1" s="365"/>
      <c r="D1" s="365"/>
      <c r="E1" s="365"/>
      <c r="F1" s="365"/>
      <c r="G1" s="365"/>
      <c r="H1" s="365"/>
    </row>
    <row r="2" spans="1:8" ht="27">
      <c r="A2" s="366" t="s">
        <v>191</v>
      </c>
      <c r="B2" s="367" t="s">
        <v>190</v>
      </c>
      <c r="C2" s="368" t="s">
        <v>189</v>
      </c>
      <c r="D2" s="365" t="s">
        <v>188</v>
      </c>
      <c r="E2" s="365"/>
      <c r="F2" s="365"/>
      <c r="G2" s="365"/>
      <c r="H2" s="365"/>
    </row>
    <row r="3" spans="1:8" ht="78">
      <c r="A3" s="366"/>
      <c r="B3" s="367"/>
      <c r="C3" s="368"/>
      <c r="D3" s="115" t="s">
        <v>187</v>
      </c>
      <c r="E3" s="115" t="s">
        <v>186</v>
      </c>
      <c r="F3" s="115" t="s">
        <v>185</v>
      </c>
      <c r="G3" s="98" t="s">
        <v>184</v>
      </c>
      <c r="H3" s="98" t="s">
        <v>183</v>
      </c>
    </row>
    <row r="4" spans="1:8" ht="27">
      <c r="A4" s="114" t="s">
        <v>182</v>
      </c>
      <c r="B4" s="114"/>
      <c r="C4" s="114"/>
      <c r="D4" s="99"/>
      <c r="E4" s="114"/>
      <c r="F4" s="114"/>
      <c r="G4" s="98"/>
      <c r="H4" s="98"/>
    </row>
    <row r="5" spans="1:8" ht="27">
      <c r="A5" s="99">
        <v>1</v>
      </c>
      <c r="B5" s="100" t="s">
        <v>153</v>
      </c>
      <c r="C5" s="99">
        <v>6</v>
      </c>
      <c r="D5" s="113">
        <v>6</v>
      </c>
      <c r="E5" s="113">
        <v>6</v>
      </c>
      <c r="F5" s="99">
        <v>6</v>
      </c>
      <c r="G5" s="98"/>
      <c r="H5" s="98"/>
    </row>
    <row r="6" spans="1:8" ht="27">
      <c r="A6" s="99">
        <v>2</v>
      </c>
      <c r="B6" s="100" t="s">
        <v>46</v>
      </c>
      <c r="C6" s="99">
        <v>2</v>
      </c>
      <c r="D6" s="113">
        <v>0</v>
      </c>
      <c r="E6" s="113">
        <v>0</v>
      </c>
      <c r="F6" s="99">
        <v>0</v>
      </c>
      <c r="G6" s="98">
        <v>2</v>
      </c>
      <c r="H6" s="98"/>
    </row>
    <row r="7" spans="1:8" ht="27">
      <c r="A7" s="99">
        <v>3</v>
      </c>
      <c r="B7" s="100" t="s">
        <v>42</v>
      </c>
      <c r="C7" s="99">
        <v>63</v>
      </c>
      <c r="D7" s="99">
        <v>63</v>
      </c>
      <c r="E7" s="99">
        <v>63</v>
      </c>
      <c r="F7" s="99">
        <v>51</v>
      </c>
      <c r="G7" s="98">
        <v>12</v>
      </c>
      <c r="H7" s="98"/>
    </row>
    <row r="8" spans="1:8" ht="27">
      <c r="A8" s="99">
        <v>4</v>
      </c>
      <c r="B8" s="100" t="s">
        <v>181</v>
      </c>
      <c r="C8" s="99">
        <v>74</v>
      </c>
      <c r="D8" s="99">
        <v>74</v>
      </c>
      <c r="E8" s="99">
        <v>74</v>
      </c>
      <c r="F8" s="99">
        <v>74</v>
      </c>
      <c r="G8" s="98"/>
      <c r="H8" s="98"/>
    </row>
    <row r="9" spans="1:8" ht="27">
      <c r="A9" s="99">
        <v>5</v>
      </c>
      <c r="B9" s="100" t="s">
        <v>151</v>
      </c>
      <c r="C9" s="99">
        <v>17</v>
      </c>
      <c r="D9" s="99">
        <v>17</v>
      </c>
      <c r="E9" s="99">
        <v>17</v>
      </c>
      <c r="F9" s="99">
        <v>17</v>
      </c>
      <c r="G9" s="98"/>
      <c r="H9" s="98"/>
    </row>
    <row r="10" spans="1:8" ht="27">
      <c r="A10" s="99">
        <v>6</v>
      </c>
      <c r="B10" s="100" t="s">
        <v>155</v>
      </c>
      <c r="C10" s="99">
        <v>506</v>
      </c>
      <c r="D10" s="99">
        <v>506</v>
      </c>
      <c r="E10" s="99">
        <v>506</v>
      </c>
      <c r="F10" s="99">
        <v>506</v>
      </c>
      <c r="G10" s="98"/>
      <c r="H10" s="98"/>
    </row>
    <row r="11" spans="1:8" ht="27">
      <c r="A11" s="99">
        <v>7</v>
      </c>
      <c r="B11" s="100" t="s">
        <v>150</v>
      </c>
      <c r="C11" s="99">
        <v>34</v>
      </c>
      <c r="D11" s="99">
        <v>34</v>
      </c>
      <c r="E11" s="99">
        <v>34</v>
      </c>
      <c r="F11" s="99">
        <v>34</v>
      </c>
      <c r="G11" s="98"/>
      <c r="H11" s="98"/>
    </row>
    <row r="12" spans="1:8" ht="27">
      <c r="A12" s="99">
        <v>8</v>
      </c>
      <c r="B12" s="100" t="s">
        <v>154</v>
      </c>
      <c r="C12" s="99">
        <v>197</v>
      </c>
      <c r="D12" s="99">
        <v>197</v>
      </c>
      <c r="E12" s="99">
        <v>197</v>
      </c>
      <c r="F12" s="99">
        <v>197</v>
      </c>
      <c r="G12" s="98"/>
      <c r="H12" s="98"/>
    </row>
    <row r="13" spans="1:8" ht="27">
      <c r="A13" s="99">
        <v>9</v>
      </c>
      <c r="B13" s="100" t="s">
        <v>149</v>
      </c>
      <c r="C13" s="99">
        <v>1</v>
      </c>
      <c r="D13" s="99">
        <v>1</v>
      </c>
      <c r="E13" s="99">
        <v>1</v>
      </c>
      <c r="F13" s="99">
        <v>1</v>
      </c>
      <c r="G13" s="98"/>
      <c r="H13" s="98"/>
    </row>
    <row r="14" spans="1:8" s="109" customFormat="1" ht="27">
      <c r="A14" s="99">
        <v>10</v>
      </c>
      <c r="B14" s="107" t="s">
        <v>180</v>
      </c>
      <c r="C14" s="112">
        <v>2</v>
      </c>
      <c r="D14" s="112">
        <v>2</v>
      </c>
      <c r="E14" s="112">
        <v>2</v>
      </c>
      <c r="F14" s="112">
        <v>2</v>
      </c>
      <c r="G14" s="111"/>
      <c r="H14" s="110"/>
    </row>
    <row r="15" spans="1:8" ht="27">
      <c r="A15" s="99">
        <v>11</v>
      </c>
      <c r="B15" s="100" t="s">
        <v>25</v>
      </c>
      <c r="C15" s="99">
        <v>22</v>
      </c>
      <c r="D15" s="99">
        <v>22</v>
      </c>
      <c r="E15" s="99">
        <v>22</v>
      </c>
      <c r="F15" s="99">
        <v>22</v>
      </c>
      <c r="G15" s="98"/>
      <c r="H15" s="98"/>
    </row>
    <row r="16" spans="1:8" ht="27">
      <c r="A16" s="99">
        <v>12</v>
      </c>
      <c r="B16" s="100" t="s">
        <v>147</v>
      </c>
      <c r="C16" s="99">
        <v>58</v>
      </c>
      <c r="D16" s="99">
        <v>58</v>
      </c>
      <c r="E16" s="99">
        <v>58</v>
      </c>
      <c r="F16" s="99">
        <v>58</v>
      </c>
      <c r="G16" s="98"/>
      <c r="H16" s="98"/>
    </row>
    <row r="17" spans="1:8" ht="27">
      <c r="A17" s="99">
        <v>13</v>
      </c>
      <c r="B17" s="100" t="s">
        <v>15</v>
      </c>
      <c r="C17" s="99">
        <v>1</v>
      </c>
      <c r="D17" s="99">
        <v>1</v>
      </c>
      <c r="E17" s="99">
        <v>1</v>
      </c>
      <c r="F17" s="99">
        <v>1</v>
      </c>
      <c r="G17" s="98"/>
      <c r="H17" s="98"/>
    </row>
    <row r="18" spans="1:8" ht="27">
      <c r="A18" s="99">
        <v>14</v>
      </c>
      <c r="B18" s="100" t="s">
        <v>179</v>
      </c>
      <c r="C18" s="99">
        <v>1</v>
      </c>
      <c r="D18" s="99">
        <v>1</v>
      </c>
      <c r="E18" s="99">
        <v>1</v>
      </c>
      <c r="F18" s="99">
        <v>1</v>
      </c>
      <c r="G18" s="98"/>
      <c r="H18" s="98"/>
    </row>
    <row r="19" spans="1:8" ht="27">
      <c r="A19" s="99">
        <v>15</v>
      </c>
      <c r="B19" s="100" t="s">
        <v>146</v>
      </c>
      <c r="C19" s="99">
        <v>15</v>
      </c>
      <c r="D19" s="99">
        <v>15</v>
      </c>
      <c r="E19" s="99">
        <v>15</v>
      </c>
      <c r="F19" s="99">
        <v>15</v>
      </c>
      <c r="G19" s="98"/>
      <c r="H19" s="98"/>
    </row>
    <row r="20" spans="1:8" ht="27">
      <c r="A20" s="99">
        <v>16</v>
      </c>
      <c r="B20" s="100" t="s">
        <v>9</v>
      </c>
      <c r="C20" s="99">
        <v>1015</v>
      </c>
      <c r="D20" s="99">
        <v>1015</v>
      </c>
      <c r="E20" s="99">
        <v>1015</v>
      </c>
      <c r="F20" s="99">
        <v>1015</v>
      </c>
      <c r="G20" s="98"/>
      <c r="H20" s="98"/>
    </row>
    <row r="21" spans="1:8" ht="27">
      <c r="A21" s="99">
        <v>17</v>
      </c>
      <c r="B21" s="100" t="s">
        <v>8</v>
      </c>
      <c r="C21" s="108">
        <v>599</v>
      </c>
      <c r="D21" s="108">
        <v>599</v>
      </c>
      <c r="E21" s="108">
        <v>599</v>
      </c>
      <c r="F21" s="99">
        <v>599</v>
      </c>
      <c r="G21" s="98"/>
      <c r="H21" s="98"/>
    </row>
    <row r="22" spans="1:8" ht="27">
      <c r="A22" s="99">
        <v>18</v>
      </c>
      <c r="B22" s="107" t="s">
        <v>144</v>
      </c>
      <c r="C22" s="99">
        <v>18</v>
      </c>
      <c r="D22" s="99">
        <v>18</v>
      </c>
      <c r="E22" s="99">
        <v>18</v>
      </c>
      <c r="F22" s="99">
        <v>18</v>
      </c>
      <c r="G22" s="102"/>
      <c r="H22" s="102"/>
    </row>
    <row r="23" spans="1:8" ht="27">
      <c r="A23" s="99">
        <v>19</v>
      </c>
      <c r="B23" s="100" t="s">
        <v>178</v>
      </c>
      <c r="C23" s="99">
        <v>66</v>
      </c>
      <c r="D23" s="99">
        <v>66</v>
      </c>
      <c r="E23" s="99">
        <v>66</v>
      </c>
      <c r="F23" s="99">
        <v>66</v>
      </c>
      <c r="G23" s="102"/>
      <c r="H23" s="102"/>
    </row>
    <row r="24" spans="1:8" ht="27">
      <c r="A24" s="99">
        <v>20</v>
      </c>
      <c r="B24" s="99" t="s">
        <v>2</v>
      </c>
      <c r="C24" s="99">
        <v>584</v>
      </c>
      <c r="D24" s="99">
        <v>584</v>
      </c>
      <c r="E24" s="99">
        <v>584</v>
      </c>
      <c r="F24" s="99">
        <v>580</v>
      </c>
      <c r="G24" s="98">
        <v>4</v>
      </c>
      <c r="H24" s="98"/>
    </row>
    <row r="25" spans="1:8" ht="27">
      <c r="A25" s="106"/>
      <c r="B25" s="106" t="s">
        <v>177</v>
      </c>
      <c r="C25" s="99">
        <f>SUM(C5:C24)</f>
        <v>3281</v>
      </c>
      <c r="D25" s="99">
        <f>SUM(D5:D24)</f>
        <v>3279</v>
      </c>
      <c r="E25" s="99">
        <f>SUM(E5:E24)</f>
        <v>3279</v>
      </c>
      <c r="F25" s="99">
        <f>SUM(F5:F24)</f>
        <v>3263</v>
      </c>
      <c r="G25" s="99">
        <f>SUM(G5:G24)</f>
        <v>18</v>
      </c>
      <c r="H25" s="95"/>
    </row>
    <row r="26" spans="1:8" ht="27">
      <c r="A26" s="99"/>
      <c r="B26" s="99" t="s">
        <v>176</v>
      </c>
      <c r="C26" s="99"/>
      <c r="D26" s="99"/>
      <c r="E26" s="99"/>
      <c r="F26" s="99"/>
      <c r="G26" s="98"/>
      <c r="H26" s="98"/>
    </row>
    <row r="27" spans="1:8" ht="27">
      <c r="A27" s="99">
        <v>21</v>
      </c>
      <c r="B27" s="100" t="s">
        <v>175</v>
      </c>
      <c r="C27" s="99">
        <v>528</v>
      </c>
      <c r="D27" s="99">
        <v>528</v>
      </c>
      <c r="E27" s="99">
        <v>528</v>
      </c>
      <c r="F27" s="99">
        <v>528</v>
      </c>
      <c r="G27" s="98"/>
      <c r="H27" s="98"/>
    </row>
    <row r="28" spans="1:8" ht="27">
      <c r="A28" s="99">
        <v>22</v>
      </c>
      <c r="B28" s="100" t="s">
        <v>174</v>
      </c>
      <c r="C28" s="99">
        <v>418</v>
      </c>
      <c r="D28" s="99">
        <v>418</v>
      </c>
      <c r="E28" s="99">
        <v>418</v>
      </c>
      <c r="F28" s="99">
        <v>407</v>
      </c>
      <c r="G28" s="102">
        <v>11</v>
      </c>
      <c r="H28" s="98"/>
    </row>
    <row r="29" spans="1:8" ht="27">
      <c r="A29" s="99">
        <v>23</v>
      </c>
      <c r="B29" s="107" t="s">
        <v>173</v>
      </c>
      <c r="C29" s="99">
        <v>881</v>
      </c>
      <c r="D29" s="99">
        <v>881</v>
      </c>
      <c r="E29" s="99">
        <v>881</v>
      </c>
      <c r="F29" s="99">
        <v>881</v>
      </c>
      <c r="G29" s="98"/>
      <c r="H29" s="102"/>
    </row>
    <row r="30" spans="1:8" ht="27">
      <c r="A30" s="106"/>
      <c r="B30" s="105" t="s">
        <v>172</v>
      </c>
      <c r="C30" s="104">
        <f>SUM(C27:C29)</f>
        <v>1827</v>
      </c>
      <c r="D30" s="104">
        <f>SUM(D27:D29)</f>
        <v>1827</v>
      </c>
      <c r="E30" s="104">
        <f>SUM(E27:E29)</f>
        <v>1827</v>
      </c>
      <c r="F30" s="104">
        <f>SUM(F27:F29)</f>
        <v>1816</v>
      </c>
      <c r="G30" s="104">
        <f>SUM(G27:G29)</f>
        <v>11</v>
      </c>
      <c r="H30" s="103"/>
    </row>
    <row r="31" spans="1:8" ht="27">
      <c r="A31" s="99"/>
      <c r="B31" s="100" t="s">
        <v>171</v>
      </c>
      <c r="C31" s="99"/>
      <c r="D31" s="99"/>
      <c r="E31" s="99"/>
      <c r="F31" s="99"/>
      <c r="G31" s="98"/>
      <c r="H31" s="98"/>
    </row>
    <row r="32" spans="1:8" ht="27">
      <c r="A32" s="99">
        <v>24</v>
      </c>
      <c r="B32" s="100" t="s">
        <v>170</v>
      </c>
      <c r="C32" s="99">
        <v>8</v>
      </c>
      <c r="D32" s="99">
        <v>8</v>
      </c>
      <c r="E32" s="99">
        <v>8</v>
      </c>
      <c r="F32" s="99">
        <v>8</v>
      </c>
      <c r="G32" s="102"/>
      <c r="H32" s="102"/>
    </row>
    <row r="33" spans="1:8" ht="27">
      <c r="A33" s="99">
        <v>25</v>
      </c>
      <c r="B33" s="100" t="s">
        <v>30</v>
      </c>
      <c r="C33" s="99">
        <v>7</v>
      </c>
      <c r="D33" s="99">
        <v>7</v>
      </c>
      <c r="E33" s="99">
        <v>7</v>
      </c>
      <c r="F33" s="99">
        <v>7</v>
      </c>
      <c r="G33" s="98"/>
      <c r="H33" s="98"/>
    </row>
    <row r="34" spans="1:8" ht="27">
      <c r="A34" s="99">
        <v>26</v>
      </c>
      <c r="B34" s="100" t="s">
        <v>169</v>
      </c>
      <c r="C34" s="99">
        <v>16</v>
      </c>
      <c r="D34" s="99">
        <v>16</v>
      </c>
      <c r="E34" s="99">
        <v>16</v>
      </c>
      <c r="F34" s="99">
        <v>16</v>
      </c>
      <c r="G34" s="98"/>
      <c r="H34" s="98"/>
    </row>
    <row r="35" spans="1:8" ht="27">
      <c r="A35" s="99">
        <v>27</v>
      </c>
      <c r="B35" s="100" t="s">
        <v>168</v>
      </c>
      <c r="C35" s="99">
        <v>9</v>
      </c>
      <c r="D35" s="99">
        <v>9</v>
      </c>
      <c r="E35" s="99">
        <v>9</v>
      </c>
      <c r="F35" s="99">
        <v>9</v>
      </c>
      <c r="G35" s="98"/>
      <c r="H35" s="98"/>
    </row>
    <row r="36" spans="1:8" ht="30.75" customHeight="1">
      <c r="A36" s="99">
        <v>28</v>
      </c>
      <c r="B36" s="101" t="s">
        <v>167</v>
      </c>
      <c r="C36" s="99">
        <v>59</v>
      </c>
      <c r="D36" s="99">
        <v>59</v>
      </c>
      <c r="E36" s="99">
        <v>59</v>
      </c>
      <c r="F36" s="99">
        <v>40</v>
      </c>
      <c r="G36" s="102">
        <v>19</v>
      </c>
      <c r="H36" s="98"/>
    </row>
    <row r="37" spans="1:8" ht="27">
      <c r="A37" s="99">
        <v>29</v>
      </c>
      <c r="B37" s="101" t="s">
        <v>128</v>
      </c>
      <c r="C37" s="99">
        <v>83</v>
      </c>
      <c r="D37" s="99">
        <v>83</v>
      </c>
      <c r="E37" s="99">
        <v>83</v>
      </c>
      <c r="F37" s="99">
        <v>83</v>
      </c>
      <c r="G37" s="98"/>
      <c r="H37" s="98"/>
    </row>
    <row r="38" spans="1:8" ht="27">
      <c r="A38" s="99">
        <v>30</v>
      </c>
      <c r="B38" s="100" t="s">
        <v>166</v>
      </c>
      <c r="C38" s="99">
        <v>13</v>
      </c>
      <c r="D38" s="99">
        <v>13</v>
      </c>
      <c r="E38" s="99">
        <v>13</v>
      </c>
      <c r="F38" s="99">
        <v>13</v>
      </c>
      <c r="G38" s="98"/>
      <c r="H38" s="98"/>
    </row>
    <row r="39" spans="1:8" ht="27">
      <c r="A39" s="97"/>
      <c r="B39" s="97" t="s">
        <v>165</v>
      </c>
      <c r="C39" s="96">
        <f>SUM(C32:C38)</f>
        <v>195</v>
      </c>
      <c r="D39" s="96">
        <f>SUM(D32:D38)</f>
        <v>195</v>
      </c>
      <c r="E39" s="96">
        <f>SUM(E32:E38)</f>
        <v>195</v>
      </c>
      <c r="F39" s="96">
        <f>SUM(F32:F38)</f>
        <v>176</v>
      </c>
      <c r="G39" s="96">
        <f>SUM(G32:G38)</f>
        <v>19</v>
      </c>
      <c r="H39" s="95"/>
    </row>
    <row r="40" spans="1:8" s="91" customFormat="1" ht="23.25" customHeight="1">
      <c r="A40" s="94"/>
      <c r="B40" s="93" t="s">
        <v>164</v>
      </c>
      <c r="C40" s="92">
        <f>SUM(C25,C30,C39)</f>
        <v>5303</v>
      </c>
      <c r="D40" s="92">
        <f>SUM(D25,D30,D39)</f>
        <v>5301</v>
      </c>
      <c r="E40" s="92">
        <f>SUM(E25,E30,E39)</f>
        <v>5301</v>
      </c>
      <c r="F40" s="92">
        <f>SUM(F25,F30,F39)</f>
        <v>5255</v>
      </c>
      <c r="G40" s="92">
        <f>SUM(G25,G30,G39)</f>
        <v>48</v>
      </c>
      <c r="H40" s="92"/>
    </row>
    <row r="41" spans="1:8" ht="65.25" customHeight="1">
      <c r="A41" s="90"/>
      <c r="B41" s="90"/>
      <c r="C41" s="90"/>
      <c r="E41" s="90"/>
      <c r="F41" s="90"/>
      <c r="G41" s="90"/>
      <c r="H41" s="89"/>
    </row>
  </sheetData>
  <mergeCells count="5">
    <mergeCell ref="A1:H1"/>
    <mergeCell ref="A2:A3"/>
    <mergeCell ref="B2:B3"/>
    <mergeCell ref="C2:C3"/>
    <mergeCell ref="D2:H2"/>
  </mergeCells>
  <printOptions horizontalCentered="1" verticalCentered="1" gridLines="1"/>
  <pageMargins left="0.9055118110236221" right="0.11811023622047245" top="0.35433070866141736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zoomScale="60" workbookViewId="0">
      <pane ySplit="2" topLeftCell="A42" activePane="bottomLeft" state="frozen"/>
      <selection pane="bottomLeft" activeCell="O7" sqref="O7"/>
    </sheetView>
  </sheetViews>
  <sheetFormatPr defaultRowHeight="14.25"/>
  <cols>
    <col min="1" max="1" width="44.42578125" style="116" bestFit="1" customWidth="1"/>
    <col min="2" max="2" width="7.7109375" style="116" customWidth="1"/>
    <col min="3" max="3" width="15.85546875" style="116" customWidth="1"/>
    <col min="4" max="5" width="14.140625" style="116" customWidth="1"/>
    <col min="6" max="7" width="12.28515625" style="116" customWidth="1"/>
    <col min="8" max="8" width="14.7109375" style="116" customWidth="1"/>
    <col min="9" max="9" width="12.28515625" style="116" customWidth="1"/>
    <col min="10" max="16384" width="9.140625" style="116"/>
  </cols>
  <sheetData>
    <row r="1" spans="1:9" ht="53.25" customHeight="1">
      <c r="A1" s="369" t="s">
        <v>218</v>
      </c>
      <c r="B1" s="369"/>
      <c r="C1" s="369"/>
      <c r="D1" s="369"/>
      <c r="E1" s="369"/>
      <c r="F1" s="369"/>
      <c r="G1" s="369"/>
      <c r="H1" s="369"/>
      <c r="I1" s="369"/>
    </row>
    <row r="2" spans="1:9" ht="138" customHeight="1">
      <c r="A2" s="122" t="s">
        <v>217</v>
      </c>
      <c r="B2" s="122" t="s">
        <v>216</v>
      </c>
      <c r="C2" s="122" t="s">
        <v>215</v>
      </c>
      <c r="D2" s="122" t="s">
        <v>214</v>
      </c>
      <c r="E2" s="122" t="s">
        <v>213</v>
      </c>
      <c r="F2" s="122" t="s">
        <v>212</v>
      </c>
      <c r="G2" s="122" t="s">
        <v>211</v>
      </c>
      <c r="H2" s="122" t="s">
        <v>210</v>
      </c>
      <c r="I2" s="122" t="s">
        <v>209</v>
      </c>
    </row>
    <row r="3" spans="1:9" ht="25.5" customHeight="1">
      <c r="A3" s="119" t="s">
        <v>208</v>
      </c>
      <c r="B3" s="121" t="s">
        <v>194</v>
      </c>
      <c r="C3" s="119">
        <v>11.26</v>
      </c>
      <c r="D3" s="119">
        <v>11.26</v>
      </c>
      <c r="E3" s="120">
        <f t="shared" ref="E3:E46" si="0">D3/C3*100</f>
        <v>100</v>
      </c>
      <c r="F3" s="119">
        <v>100</v>
      </c>
      <c r="G3" s="119">
        <v>11.26</v>
      </c>
      <c r="H3" s="120">
        <f t="shared" ref="H3:H46" si="1">G3/C3*100</f>
        <v>100</v>
      </c>
      <c r="I3" s="119">
        <v>100</v>
      </c>
    </row>
    <row r="4" spans="1:9" ht="25.5" customHeight="1">
      <c r="A4" s="119" t="s">
        <v>153</v>
      </c>
      <c r="B4" s="121" t="s">
        <v>193</v>
      </c>
      <c r="C4" s="119">
        <v>2.4900000000000002</v>
      </c>
      <c r="D4" s="119">
        <v>2.3199999999999998</v>
      </c>
      <c r="E4" s="120">
        <f t="shared" si="0"/>
        <v>93.172690763052188</v>
      </c>
      <c r="F4" s="119">
        <v>93.1</v>
      </c>
      <c r="G4" s="119">
        <v>1.59</v>
      </c>
      <c r="H4" s="120">
        <f t="shared" si="1"/>
        <v>63.855421686746979</v>
      </c>
      <c r="I4" s="119">
        <v>63.6</v>
      </c>
    </row>
    <row r="5" spans="1:9" ht="25.5" customHeight="1">
      <c r="A5" s="119" t="s">
        <v>46</v>
      </c>
      <c r="B5" s="121" t="s">
        <v>193</v>
      </c>
      <c r="C5" s="119">
        <v>5.62</v>
      </c>
      <c r="D5" s="119">
        <v>3.88</v>
      </c>
      <c r="E5" s="120">
        <f t="shared" si="0"/>
        <v>69.039145907473312</v>
      </c>
      <c r="F5" s="119">
        <v>68.900000000000006</v>
      </c>
      <c r="G5" s="119">
        <v>3.5</v>
      </c>
      <c r="H5" s="120">
        <f t="shared" si="1"/>
        <v>62.277580071174377</v>
      </c>
      <c r="I5" s="119">
        <v>62</v>
      </c>
    </row>
    <row r="6" spans="1:9" ht="25.5" customHeight="1">
      <c r="A6" s="119" t="s">
        <v>44</v>
      </c>
      <c r="B6" s="121" t="s">
        <v>194</v>
      </c>
      <c r="C6" s="119">
        <v>13.97</v>
      </c>
      <c r="D6" s="119">
        <v>9.43</v>
      </c>
      <c r="E6" s="120">
        <f t="shared" si="0"/>
        <v>67.501789549033646</v>
      </c>
      <c r="F6" s="119">
        <v>67.099999999999994</v>
      </c>
      <c r="G6" s="119">
        <v>8.8000000000000007</v>
      </c>
      <c r="H6" s="120">
        <f t="shared" si="1"/>
        <v>62.99212598425197</v>
      </c>
      <c r="I6" s="119">
        <v>62.6</v>
      </c>
    </row>
    <row r="7" spans="1:9" ht="25.5" customHeight="1">
      <c r="A7" s="119" t="s">
        <v>207</v>
      </c>
      <c r="B7" s="121" t="s">
        <v>194</v>
      </c>
      <c r="C7" s="119">
        <v>0.74</v>
      </c>
      <c r="D7" s="119">
        <v>0.67</v>
      </c>
      <c r="E7" s="120">
        <f t="shared" si="0"/>
        <v>90.540540540540547</v>
      </c>
      <c r="F7" s="119">
        <v>90.8</v>
      </c>
      <c r="G7" s="119">
        <v>0.54</v>
      </c>
      <c r="H7" s="120">
        <f t="shared" si="1"/>
        <v>72.972972972972983</v>
      </c>
      <c r="I7" s="119">
        <v>74.599999999999994</v>
      </c>
    </row>
    <row r="8" spans="1:9" ht="25.5" customHeight="1">
      <c r="A8" s="119" t="s">
        <v>41</v>
      </c>
      <c r="B8" s="121" t="s">
        <v>193</v>
      </c>
      <c r="C8" s="119">
        <v>9.7899999999999991</v>
      </c>
      <c r="D8" s="119">
        <v>8.68</v>
      </c>
      <c r="E8" s="120">
        <f t="shared" si="0"/>
        <v>88.661899897854951</v>
      </c>
      <c r="F8" s="119">
        <v>88.6</v>
      </c>
      <c r="G8" s="119">
        <v>5.88</v>
      </c>
      <c r="H8" s="120">
        <f t="shared" si="1"/>
        <v>60.061287027579169</v>
      </c>
      <c r="I8" s="119">
        <v>60.2</v>
      </c>
    </row>
    <row r="9" spans="1:9" ht="25.5" customHeight="1">
      <c r="A9" s="119" t="s">
        <v>40</v>
      </c>
      <c r="B9" s="121" t="s">
        <v>193</v>
      </c>
      <c r="C9" s="119">
        <v>3.19</v>
      </c>
      <c r="D9" s="119">
        <v>2.25</v>
      </c>
      <c r="E9" s="120">
        <f t="shared" si="0"/>
        <v>70.532915360501562</v>
      </c>
      <c r="F9" s="119">
        <v>70.400000000000006</v>
      </c>
      <c r="G9" s="119">
        <v>1.1000000000000001</v>
      </c>
      <c r="H9" s="120">
        <f t="shared" si="1"/>
        <v>34.482758620689658</v>
      </c>
      <c r="I9" s="119">
        <v>34.4</v>
      </c>
    </row>
    <row r="10" spans="1:9" ht="25.5" customHeight="1">
      <c r="A10" s="119" t="s">
        <v>155</v>
      </c>
      <c r="B10" s="121" t="s">
        <v>193</v>
      </c>
      <c r="C10" s="119">
        <v>79.53</v>
      </c>
      <c r="D10" s="119">
        <v>68.75</v>
      </c>
      <c r="E10" s="120">
        <f t="shared" si="0"/>
        <v>86.445366528354086</v>
      </c>
      <c r="F10" s="119">
        <v>86.3</v>
      </c>
      <c r="G10" s="119">
        <v>40.28</v>
      </c>
      <c r="H10" s="120">
        <f t="shared" si="1"/>
        <v>50.647554381994219</v>
      </c>
      <c r="I10" s="119">
        <v>50.4</v>
      </c>
    </row>
    <row r="11" spans="1:9" ht="25.5" customHeight="1">
      <c r="A11" s="119" t="s">
        <v>206</v>
      </c>
      <c r="B11" s="121" t="s">
        <v>196</v>
      </c>
      <c r="C11" s="119">
        <v>45.98</v>
      </c>
      <c r="D11" s="119">
        <v>33.82</v>
      </c>
      <c r="E11" s="120">
        <f t="shared" si="0"/>
        <v>73.55371900826448</v>
      </c>
      <c r="F11" s="119">
        <v>73.400000000000006</v>
      </c>
      <c r="G11" s="119">
        <v>20.11</v>
      </c>
      <c r="H11" s="120">
        <f t="shared" si="1"/>
        <v>43.736407133536318</v>
      </c>
      <c r="I11" s="119">
        <v>43.2</v>
      </c>
    </row>
    <row r="12" spans="1:9" ht="25.5" customHeight="1">
      <c r="A12" s="119" t="s">
        <v>205</v>
      </c>
      <c r="B12" s="121" t="s">
        <v>194</v>
      </c>
      <c r="C12" s="119">
        <v>0.28000000000000003</v>
      </c>
      <c r="D12" s="119">
        <v>0.2</v>
      </c>
      <c r="E12" s="120">
        <f t="shared" si="0"/>
        <v>71.428571428571431</v>
      </c>
      <c r="F12" s="119">
        <v>72.5</v>
      </c>
      <c r="G12" s="119">
        <v>0.13</v>
      </c>
      <c r="H12" s="120">
        <f t="shared" si="1"/>
        <v>46.428571428571423</v>
      </c>
      <c r="I12" s="119">
        <v>47.4</v>
      </c>
    </row>
    <row r="13" spans="1:9" ht="25.5" customHeight="1">
      <c r="A13" s="119" t="s">
        <v>150</v>
      </c>
      <c r="B13" s="121" t="s">
        <v>193</v>
      </c>
      <c r="C13" s="119">
        <v>5.14</v>
      </c>
      <c r="D13" s="119">
        <v>4.66</v>
      </c>
      <c r="E13" s="120">
        <f t="shared" si="0"/>
        <v>90.661478599221795</v>
      </c>
      <c r="F13" s="119">
        <v>91.1</v>
      </c>
      <c r="G13" s="119">
        <v>3.42</v>
      </c>
      <c r="H13" s="120">
        <f t="shared" si="1"/>
        <v>66.536964980544752</v>
      </c>
      <c r="I13" s="119">
        <v>66.8</v>
      </c>
    </row>
    <row r="14" spans="1:9" ht="25.5" customHeight="1">
      <c r="A14" s="119" t="s">
        <v>125</v>
      </c>
      <c r="B14" s="121" t="s">
        <v>194</v>
      </c>
      <c r="C14" s="119">
        <v>0.59</v>
      </c>
      <c r="D14" s="119">
        <v>0.4</v>
      </c>
      <c r="E14" s="120">
        <f t="shared" si="0"/>
        <v>67.79661016949153</v>
      </c>
      <c r="F14" s="119">
        <v>68.400000000000006</v>
      </c>
      <c r="G14" s="119">
        <v>0.08</v>
      </c>
      <c r="H14" s="120">
        <f t="shared" si="1"/>
        <v>13.559322033898304</v>
      </c>
      <c r="I14" s="119">
        <v>14.3</v>
      </c>
    </row>
    <row r="15" spans="1:9" ht="25.5" customHeight="1">
      <c r="A15" s="119" t="s">
        <v>154</v>
      </c>
      <c r="B15" s="121" t="s">
        <v>193</v>
      </c>
      <c r="C15" s="119">
        <v>49.98</v>
      </c>
      <c r="D15" s="119">
        <v>33.1</v>
      </c>
      <c r="E15" s="120">
        <f t="shared" si="0"/>
        <v>66.226490596238506</v>
      </c>
      <c r="F15" s="119">
        <v>66.099999999999994</v>
      </c>
      <c r="G15" s="119">
        <v>22.49</v>
      </c>
      <c r="H15" s="120">
        <f t="shared" si="1"/>
        <v>44.997999199679874</v>
      </c>
      <c r="I15" s="119">
        <v>44.9</v>
      </c>
    </row>
    <row r="16" spans="1:9" ht="25.5" customHeight="1">
      <c r="A16" s="119" t="s">
        <v>204</v>
      </c>
      <c r="B16" s="121" t="s">
        <v>194</v>
      </c>
      <c r="C16" s="119">
        <v>0.24</v>
      </c>
      <c r="D16" s="119">
        <v>0.11</v>
      </c>
      <c r="E16" s="120">
        <f t="shared" si="0"/>
        <v>45.833333333333336</v>
      </c>
      <c r="F16" s="119">
        <v>46.8</v>
      </c>
      <c r="G16" s="119">
        <v>7.0000000000000007E-2</v>
      </c>
      <c r="H16" s="120">
        <f t="shared" si="1"/>
        <v>29.166666666666668</v>
      </c>
      <c r="I16" s="119">
        <v>28.5</v>
      </c>
    </row>
    <row r="17" spans="1:9" ht="25.5" customHeight="1">
      <c r="A17" s="119" t="s">
        <v>149</v>
      </c>
      <c r="B17" s="121" t="s">
        <v>193</v>
      </c>
      <c r="C17" s="119">
        <v>1.93</v>
      </c>
      <c r="D17" s="119">
        <v>1.75</v>
      </c>
      <c r="E17" s="120">
        <f t="shared" si="0"/>
        <v>90.673575129533674</v>
      </c>
      <c r="F17" s="119">
        <v>90.1</v>
      </c>
      <c r="G17" s="119">
        <v>1.33</v>
      </c>
      <c r="H17" s="120">
        <f t="shared" si="1"/>
        <v>68.911917098445599</v>
      </c>
      <c r="I17" s="119">
        <v>68.8</v>
      </c>
    </row>
    <row r="18" spans="1:9" ht="25.5" customHeight="1">
      <c r="A18" s="119" t="s">
        <v>203</v>
      </c>
      <c r="B18" s="121" t="s">
        <v>194</v>
      </c>
      <c r="C18" s="119">
        <v>0.3</v>
      </c>
      <c r="D18" s="119">
        <v>0.16</v>
      </c>
      <c r="E18" s="120">
        <f t="shared" si="0"/>
        <v>53.333333333333336</v>
      </c>
      <c r="F18" s="119">
        <v>53.9</v>
      </c>
      <c r="G18" s="119">
        <v>0.13</v>
      </c>
      <c r="H18" s="120">
        <f t="shared" si="1"/>
        <v>43.333333333333336</v>
      </c>
      <c r="I18" s="119">
        <v>44.1</v>
      </c>
    </row>
    <row r="19" spans="1:9" ht="25.5" customHeight="1">
      <c r="A19" s="119" t="s">
        <v>202</v>
      </c>
      <c r="B19" s="121" t="s">
        <v>194</v>
      </c>
      <c r="C19" s="119">
        <v>3.59</v>
      </c>
      <c r="D19" s="119">
        <v>2.76</v>
      </c>
      <c r="E19" s="120">
        <f t="shared" si="0"/>
        <v>76.880222841225617</v>
      </c>
      <c r="F19" s="119">
        <v>76.599999999999994</v>
      </c>
      <c r="G19" s="119">
        <v>1.99</v>
      </c>
      <c r="H19" s="120">
        <f t="shared" si="1"/>
        <v>55.431754874651816</v>
      </c>
      <c r="I19" s="119">
        <v>54.6</v>
      </c>
    </row>
    <row r="20" spans="1:9" ht="25.5" customHeight="1">
      <c r="A20" s="119" t="s">
        <v>115</v>
      </c>
      <c r="B20" s="121" t="s">
        <v>194</v>
      </c>
      <c r="C20" s="119">
        <v>18.75</v>
      </c>
      <c r="D20" s="119">
        <v>15.09</v>
      </c>
      <c r="E20" s="120">
        <f t="shared" si="0"/>
        <v>80.47999999999999</v>
      </c>
      <c r="F20" s="119">
        <v>80.400000000000006</v>
      </c>
      <c r="G20" s="119">
        <v>14.91</v>
      </c>
      <c r="H20" s="120">
        <f t="shared" si="1"/>
        <v>79.52</v>
      </c>
      <c r="I20" s="119">
        <v>79.400000000000006</v>
      </c>
    </row>
    <row r="21" spans="1:9" ht="25.5" customHeight="1">
      <c r="A21" s="119" t="s">
        <v>28</v>
      </c>
      <c r="B21" s="121" t="s">
        <v>194</v>
      </c>
      <c r="C21" s="119">
        <v>17.82</v>
      </c>
      <c r="D21" s="119">
        <v>13.92</v>
      </c>
      <c r="E21" s="120">
        <f t="shared" si="0"/>
        <v>78.114478114478118</v>
      </c>
      <c r="F21" s="119">
        <v>77.900000000000006</v>
      </c>
      <c r="G21" s="119">
        <v>13.76</v>
      </c>
      <c r="H21" s="120">
        <f t="shared" si="1"/>
        <v>77.21661054994388</v>
      </c>
      <c r="I21" s="119">
        <v>77</v>
      </c>
    </row>
    <row r="22" spans="1:9" ht="25.5" customHeight="1">
      <c r="A22" s="119" t="s">
        <v>201</v>
      </c>
      <c r="B22" s="121" t="s">
        <v>193</v>
      </c>
      <c r="C22" s="119">
        <v>8.73</v>
      </c>
      <c r="D22" s="119">
        <v>6.84</v>
      </c>
      <c r="E22" s="120">
        <f t="shared" si="0"/>
        <v>78.350515463917532</v>
      </c>
      <c r="F22" s="119">
        <v>78.3</v>
      </c>
      <c r="G22" s="119">
        <v>5.37</v>
      </c>
      <c r="H22" s="120">
        <f t="shared" si="1"/>
        <v>61.512027491408936</v>
      </c>
      <c r="I22" s="119">
        <v>61.6</v>
      </c>
    </row>
    <row r="23" spans="1:9" ht="25.5" customHeight="1">
      <c r="A23" s="119" t="s">
        <v>200</v>
      </c>
      <c r="B23" s="121" t="s">
        <v>194</v>
      </c>
      <c r="C23" s="119">
        <v>1.99</v>
      </c>
      <c r="D23" s="119">
        <v>1.92</v>
      </c>
      <c r="E23" s="120">
        <f t="shared" si="0"/>
        <v>96.482412060301499</v>
      </c>
      <c r="F23" s="119">
        <v>96.8</v>
      </c>
      <c r="G23" s="119">
        <v>1.69</v>
      </c>
      <c r="H23" s="120">
        <f t="shared" si="1"/>
        <v>84.924623115577887</v>
      </c>
      <c r="I23" s="119">
        <v>85.5</v>
      </c>
    </row>
    <row r="24" spans="1:9" ht="25.5" customHeight="1">
      <c r="A24" s="119" t="s">
        <v>25</v>
      </c>
      <c r="B24" s="121" t="s">
        <v>193</v>
      </c>
      <c r="C24" s="119">
        <v>6.61</v>
      </c>
      <c r="D24" s="119">
        <v>5.27</v>
      </c>
      <c r="E24" s="120">
        <f t="shared" si="0"/>
        <v>79.727685325264744</v>
      </c>
      <c r="F24" s="119">
        <v>79.8</v>
      </c>
      <c r="G24" s="119">
        <v>2.82</v>
      </c>
      <c r="H24" s="120">
        <f t="shared" si="1"/>
        <v>42.662632375189105</v>
      </c>
      <c r="I24" s="119">
        <v>42.7</v>
      </c>
    </row>
    <row r="25" spans="1:9" ht="25.5" customHeight="1">
      <c r="A25" s="119" t="s">
        <v>147</v>
      </c>
      <c r="B25" s="121" t="s">
        <v>193</v>
      </c>
      <c r="C25" s="119">
        <v>9.34</v>
      </c>
      <c r="D25" s="119">
        <v>7.6</v>
      </c>
      <c r="E25" s="120">
        <f t="shared" si="0"/>
        <v>81.370449678800853</v>
      </c>
      <c r="F25" s="119">
        <v>81.400000000000006</v>
      </c>
      <c r="G25" s="119">
        <v>4.8499999999999996</v>
      </c>
      <c r="H25" s="120">
        <f t="shared" si="1"/>
        <v>51.9271948608137</v>
      </c>
      <c r="I25" s="119">
        <v>52</v>
      </c>
    </row>
    <row r="26" spans="1:9" ht="25.5" customHeight="1">
      <c r="A26" s="119" t="s">
        <v>199</v>
      </c>
      <c r="B26" s="121" t="s">
        <v>194</v>
      </c>
      <c r="C26" s="119">
        <v>1.63</v>
      </c>
      <c r="D26" s="119">
        <v>1.41</v>
      </c>
      <c r="E26" s="120">
        <f t="shared" si="0"/>
        <v>86.50306748466258</v>
      </c>
      <c r="F26" s="119">
        <v>85.9</v>
      </c>
      <c r="G26" s="119">
        <v>1.41</v>
      </c>
      <c r="H26" s="120">
        <f t="shared" si="1"/>
        <v>86.50306748466258</v>
      </c>
      <c r="I26" s="119">
        <v>85.9</v>
      </c>
    </row>
    <row r="27" spans="1:9" ht="25.5" customHeight="1">
      <c r="A27" s="119" t="s">
        <v>198</v>
      </c>
      <c r="B27" s="121" t="s">
        <v>194</v>
      </c>
      <c r="C27" s="119">
        <v>0.22</v>
      </c>
      <c r="D27" s="119">
        <v>0.14000000000000001</v>
      </c>
      <c r="E27" s="120">
        <f t="shared" si="0"/>
        <v>63.636363636363647</v>
      </c>
      <c r="F27" s="119">
        <v>65.2</v>
      </c>
      <c r="G27" s="119">
        <v>0.02</v>
      </c>
      <c r="H27" s="120">
        <f t="shared" si="1"/>
        <v>9.0909090909090917</v>
      </c>
      <c r="I27" s="119">
        <v>8.3000000000000007</v>
      </c>
    </row>
    <row r="28" spans="1:9" ht="25.5" customHeight="1">
      <c r="A28" s="119" t="s">
        <v>128</v>
      </c>
      <c r="B28" s="121" t="s">
        <v>194</v>
      </c>
      <c r="C28" s="119">
        <v>41.8</v>
      </c>
      <c r="D28" s="119">
        <v>30.62</v>
      </c>
      <c r="E28" s="120">
        <f t="shared" si="0"/>
        <v>73.253588516746419</v>
      </c>
      <c r="F28" s="119">
        <v>72.900000000000006</v>
      </c>
      <c r="G28" s="119">
        <v>20.41</v>
      </c>
      <c r="H28" s="120">
        <f t="shared" si="1"/>
        <v>48.827751196172251</v>
      </c>
      <c r="I28" s="119">
        <v>48.7</v>
      </c>
    </row>
    <row r="29" spans="1:9" ht="25.5" customHeight="1">
      <c r="A29" s="119" t="s">
        <v>166</v>
      </c>
      <c r="B29" s="121" t="s">
        <v>194</v>
      </c>
      <c r="C29" s="119">
        <v>2.29</v>
      </c>
      <c r="D29" s="119">
        <v>1.76</v>
      </c>
      <c r="E29" s="120">
        <f t="shared" si="0"/>
        <v>76.855895196506552</v>
      </c>
      <c r="F29" s="119">
        <v>76.8</v>
      </c>
      <c r="G29" s="119">
        <v>1.1399999999999999</v>
      </c>
      <c r="H29" s="120">
        <f t="shared" si="1"/>
        <v>49.781659388646283</v>
      </c>
      <c r="I29" s="119">
        <v>49.7</v>
      </c>
    </row>
    <row r="30" spans="1:9" ht="25.5" customHeight="1">
      <c r="A30" s="119" t="s">
        <v>167</v>
      </c>
      <c r="B30" s="121" t="s">
        <v>194</v>
      </c>
      <c r="C30" s="119">
        <v>10.85</v>
      </c>
      <c r="D30" s="119">
        <v>8.61</v>
      </c>
      <c r="E30" s="120">
        <f t="shared" si="0"/>
        <v>79.354838709677423</v>
      </c>
      <c r="F30" s="119">
        <v>78.7</v>
      </c>
      <c r="G30" s="119">
        <v>6.11</v>
      </c>
      <c r="H30" s="120">
        <f t="shared" si="1"/>
        <v>56.313364055299544</v>
      </c>
      <c r="I30" s="119">
        <v>56.7</v>
      </c>
    </row>
    <row r="31" spans="1:9" ht="25.5" customHeight="1">
      <c r="A31" s="119" t="s">
        <v>120</v>
      </c>
      <c r="B31" s="121" t="s">
        <v>194</v>
      </c>
      <c r="C31" s="119">
        <v>1.1100000000000001</v>
      </c>
      <c r="D31" s="119">
        <v>0.69</v>
      </c>
      <c r="E31" s="120">
        <f t="shared" si="0"/>
        <v>62.162162162162147</v>
      </c>
      <c r="F31" s="119">
        <v>62</v>
      </c>
      <c r="G31" s="119">
        <v>0.59</v>
      </c>
      <c r="H31" s="120">
        <f t="shared" si="1"/>
        <v>53.153153153153141</v>
      </c>
      <c r="I31" s="119">
        <v>53</v>
      </c>
    </row>
    <row r="32" spans="1:9" ht="25.5" customHeight="1">
      <c r="A32" s="119" t="s">
        <v>15</v>
      </c>
      <c r="B32" s="121" t="s">
        <v>193</v>
      </c>
      <c r="C32" s="119">
        <v>2.0299999999999998</v>
      </c>
      <c r="D32" s="119">
        <v>1.35</v>
      </c>
      <c r="E32" s="120">
        <f t="shared" si="0"/>
        <v>66.502463054187203</v>
      </c>
      <c r="F32" s="119">
        <v>66.5</v>
      </c>
      <c r="G32" s="119">
        <v>1.28</v>
      </c>
      <c r="H32" s="120">
        <f t="shared" si="1"/>
        <v>63.054187192118235</v>
      </c>
      <c r="I32" s="119">
        <v>62.8</v>
      </c>
    </row>
    <row r="33" spans="1:9" ht="25.5" customHeight="1">
      <c r="A33" s="119" t="s">
        <v>179</v>
      </c>
      <c r="B33" s="121" t="s">
        <v>193</v>
      </c>
      <c r="C33" s="119">
        <v>0.27</v>
      </c>
      <c r="D33" s="119">
        <v>0.24</v>
      </c>
      <c r="E33" s="120">
        <f t="shared" si="0"/>
        <v>88.888888888888886</v>
      </c>
      <c r="F33" s="119">
        <v>90.5</v>
      </c>
      <c r="G33" s="119">
        <v>0.19</v>
      </c>
      <c r="H33" s="120">
        <f t="shared" si="1"/>
        <v>70.370370370370367</v>
      </c>
      <c r="I33" s="119">
        <v>69.7</v>
      </c>
    </row>
    <row r="34" spans="1:9" ht="25.5" customHeight="1">
      <c r="A34" s="119" t="s">
        <v>146</v>
      </c>
      <c r="B34" s="121" t="s">
        <v>193</v>
      </c>
      <c r="C34" s="119">
        <v>16.649999999999999</v>
      </c>
      <c r="D34" s="119">
        <v>14.24</v>
      </c>
      <c r="E34" s="120">
        <f t="shared" si="0"/>
        <v>85.525525525525538</v>
      </c>
      <c r="F34" s="119">
        <v>88.8</v>
      </c>
      <c r="G34" s="119">
        <v>10.1</v>
      </c>
      <c r="H34" s="120">
        <f t="shared" si="1"/>
        <v>60.66066066066066</v>
      </c>
      <c r="I34" s="119">
        <v>56.6</v>
      </c>
    </row>
    <row r="35" spans="1:9" ht="25.5" customHeight="1">
      <c r="A35" s="119" t="s">
        <v>197</v>
      </c>
      <c r="B35" s="121" t="s">
        <v>194</v>
      </c>
      <c r="C35" s="119">
        <v>3.12</v>
      </c>
      <c r="D35" s="119">
        <v>2.4700000000000002</v>
      </c>
      <c r="E35" s="120">
        <f t="shared" si="0"/>
        <v>79.166666666666671</v>
      </c>
      <c r="F35" s="119">
        <v>79.2</v>
      </c>
      <c r="G35" s="119">
        <v>0.92</v>
      </c>
      <c r="H35" s="120">
        <f t="shared" si="1"/>
        <v>29.487179487179489</v>
      </c>
      <c r="I35" s="119">
        <v>29.3</v>
      </c>
    </row>
    <row r="36" spans="1:9" ht="25.5" customHeight="1">
      <c r="A36" s="119" t="s">
        <v>118</v>
      </c>
      <c r="B36" s="121" t="s">
        <v>194</v>
      </c>
      <c r="C36" s="119">
        <v>2.2999999999999998</v>
      </c>
      <c r="D36" s="119">
        <v>1.43</v>
      </c>
      <c r="E36" s="120">
        <f t="shared" si="0"/>
        <v>62.173913043478265</v>
      </c>
      <c r="F36" s="119">
        <v>62.4</v>
      </c>
      <c r="G36" s="119">
        <v>1.02</v>
      </c>
      <c r="H36" s="120">
        <f t="shared" si="1"/>
        <v>44.347826086956523</v>
      </c>
      <c r="I36" s="119">
        <v>44.6</v>
      </c>
    </row>
    <row r="37" spans="1:9" ht="25.5" customHeight="1">
      <c r="A37" s="119" t="s">
        <v>9</v>
      </c>
      <c r="B37" s="121" t="s">
        <v>193</v>
      </c>
      <c r="C37" s="119">
        <v>157.63</v>
      </c>
      <c r="D37" s="119">
        <v>126.95</v>
      </c>
      <c r="E37" s="120">
        <f t="shared" si="0"/>
        <v>80.53669986677663</v>
      </c>
      <c r="F37" s="119">
        <v>80.3</v>
      </c>
      <c r="G37" s="119">
        <v>63.02</v>
      </c>
      <c r="H37" s="120">
        <f t="shared" si="1"/>
        <v>39.97969929581933</v>
      </c>
      <c r="I37" s="119">
        <v>39.9</v>
      </c>
    </row>
    <row r="38" spans="1:9" ht="25.5" customHeight="1">
      <c r="A38" s="119" t="s">
        <v>18</v>
      </c>
      <c r="B38" s="121" t="s">
        <v>196</v>
      </c>
      <c r="C38" s="119">
        <v>24.38</v>
      </c>
      <c r="D38" s="119">
        <v>18.170000000000002</v>
      </c>
      <c r="E38" s="120">
        <f t="shared" si="0"/>
        <v>74.528301886792462</v>
      </c>
      <c r="F38" s="119">
        <v>74.400000000000006</v>
      </c>
      <c r="G38" s="119">
        <v>7.72</v>
      </c>
      <c r="H38" s="120">
        <f t="shared" si="1"/>
        <v>31.665299425758818</v>
      </c>
      <c r="I38" s="119">
        <v>31.8</v>
      </c>
    </row>
    <row r="39" spans="1:9" ht="25.5" customHeight="1">
      <c r="A39" s="119" t="s">
        <v>8</v>
      </c>
      <c r="B39" s="121" t="s">
        <v>193</v>
      </c>
      <c r="C39" s="119">
        <v>62.7</v>
      </c>
      <c r="D39" s="119">
        <v>50.57</v>
      </c>
      <c r="E39" s="120">
        <f t="shared" si="0"/>
        <v>80.653907496012749</v>
      </c>
      <c r="F39" s="119">
        <v>80.5</v>
      </c>
      <c r="G39" s="119">
        <v>38.229999999999997</v>
      </c>
      <c r="H39" s="120">
        <f t="shared" si="1"/>
        <v>60.972886762360432</v>
      </c>
      <c r="I39" s="119">
        <v>60.9</v>
      </c>
    </row>
    <row r="40" spans="1:9" ht="25.5" customHeight="1">
      <c r="A40" s="119" t="s">
        <v>110</v>
      </c>
      <c r="B40" s="121" t="s">
        <v>196</v>
      </c>
      <c r="C40" s="119">
        <v>37.880000000000003</v>
      </c>
      <c r="D40" s="119">
        <v>35.5</v>
      </c>
      <c r="E40" s="120">
        <f t="shared" si="0"/>
        <v>93.717001055966193</v>
      </c>
      <c r="F40" s="119">
        <v>93.6</v>
      </c>
      <c r="G40" s="119">
        <v>22.91</v>
      </c>
      <c r="H40" s="120">
        <f t="shared" si="1"/>
        <v>60.480464625131994</v>
      </c>
      <c r="I40" s="119">
        <v>60.4</v>
      </c>
    </row>
    <row r="41" spans="1:9" ht="25.5" customHeight="1">
      <c r="A41" s="119" t="s">
        <v>195</v>
      </c>
      <c r="B41" s="121" t="s">
        <v>194</v>
      </c>
      <c r="C41" s="119">
        <v>0.32</v>
      </c>
      <c r="D41" s="119">
        <v>0.18</v>
      </c>
      <c r="E41" s="120">
        <f t="shared" si="0"/>
        <v>56.25</v>
      </c>
      <c r="F41" s="119">
        <v>55.2</v>
      </c>
      <c r="G41" s="119">
        <v>0.16</v>
      </c>
      <c r="H41" s="120">
        <f t="shared" si="1"/>
        <v>50</v>
      </c>
      <c r="I41" s="119">
        <v>49.6</v>
      </c>
    </row>
    <row r="42" spans="1:9" ht="25.5" customHeight="1">
      <c r="A42" s="119" t="s">
        <v>144</v>
      </c>
      <c r="B42" s="121" t="s">
        <v>193</v>
      </c>
      <c r="C42" s="119">
        <v>2.73</v>
      </c>
      <c r="D42" s="119">
        <v>2.41</v>
      </c>
      <c r="E42" s="120">
        <f t="shared" si="0"/>
        <v>88.278388278388292</v>
      </c>
      <c r="F42" s="119">
        <v>88</v>
      </c>
      <c r="G42" s="119">
        <v>1.44</v>
      </c>
      <c r="H42" s="120">
        <f t="shared" si="1"/>
        <v>52.747252747252752</v>
      </c>
      <c r="I42" s="119">
        <v>52.8</v>
      </c>
    </row>
    <row r="43" spans="1:9" ht="25.5" customHeight="1">
      <c r="A43" s="119" t="s">
        <v>178</v>
      </c>
      <c r="B43" s="121" t="s">
        <v>193</v>
      </c>
      <c r="C43" s="119">
        <v>12.19</v>
      </c>
      <c r="D43" s="119">
        <v>10.76</v>
      </c>
      <c r="E43" s="120">
        <f t="shared" si="0"/>
        <v>88.269073010664485</v>
      </c>
      <c r="F43" s="119">
        <v>88.2</v>
      </c>
      <c r="G43" s="119">
        <v>5.74</v>
      </c>
      <c r="H43" s="120">
        <f t="shared" si="1"/>
        <v>47.087776866283839</v>
      </c>
      <c r="I43" s="119">
        <v>47.1</v>
      </c>
    </row>
    <row r="44" spans="1:9" ht="25.5" customHeight="1">
      <c r="A44" s="119" t="s">
        <v>142</v>
      </c>
      <c r="B44" s="121" t="s">
        <v>193</v>
      </c>
      <c r="C44" s="119">
        <v>0.7</v>
      </c>
      <c r="D44" s="119">
        <v>0.57999999999999996</v>
      </c>
      <c r="E44" s="120">
        <f t="shared" si="0"/>
        <v>82.857142857142847</v>
      </c>
      <c r="F44" s="119">
        <v>83</v>
      </c>
      <c r="G44" s="119">
        <v>0.52</v>
      </c>
      <c r="H44" s="120">
        <f t="shared" si="1"/>
        <v>74.285714285714292</v>
      </c>
      <c r="I44" s="119">
        <v>74.900000000000006</v>
      </c>
    </row>
    <row r="45" spans="1:9" ht="25.5" customHeight="1">
      <c r="A45" s="119" t="s">
        <v>2</v>
      </c>
      <c r="B45" s="121" t="s">
        <v>193</v>
      </c>
      <c r="C45" s="119">
        <v>46.1</v>
      </c>
      <c r="D45" s="119">
        <v>38.299999999999997</v>
      </c>
      <c r="E45" s="120">
        <f t="shared" si="0"/>
        <v>83.080260303687623</v>
      </c>
      <c r="F45" s="119">
        <v>83</v>
      </c>
      <c r="G45" s="119">
        <v>31.33</v>
      </c>
      <c r="H45" s="120">
        <f t="shared" si="1"/>
        <v>67.960954446854657</v>
      </c>
      <c r="I45" s="119">
        <v>68</v>
      </c>
    </row>
    <row r="46" spans="1:9" ht="44.25" customHeight="1">
      <c r="A46" s="370" t="s">
        <v>64</v>
      </c>
      <c r="B46" s="371"/>
      <c r="C46" s="117">
        <f>SUM(C3:C45)</f>
        <v>724.76000000000022</v>
      </c>
      <c r="D46" s="117">
        <f>SUM(D3:D45)</f>
        <v>581.21999999999991</v>
      </c>
      <c r="E46" s="118">
        <f t="shared" si="0"/>
        <v>80.194823113858348</v>
      </c>
      <c r="F46" s="117">
        <v>80</v>
      </c>
      <c r="G46" s="117">
        <f>SUM(G3:G45)</f>
        <v>380.36</v>
      </c>
      <c r="H46" s="118">
        <f t="shared" si="1"/>
        <v>52.480821237375118</v>
      </c>
      <c r="I46" s="117">
        <v>52.2</v>
      </c>
    </row>
  </sheetData>
  <mergeCells count="2">
    <mergeCell ref="A1:I1"/>
    <mergeCell ref="A46:B46"/>
  </mergeCells>
  <printOptions horizontalCentered="1" gridLines="1"/>
  <pageMargins left="0.59055118110236227" right="0" top="0.78740157480314965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"/>
  <sheetViews>
    <sheetView view="pageBreakPreview" zoomScale="60" workbookViewId="0">
      <pane ySplit="2" topLeftCell="A3" activePane="bottomLeft" state="frozen"/>
      <selection pane="bottomLeft" activeCell="P8" sqref="P8"/>
    </sheetView>
  </sheetViews>
  <sheetFormatPr defaultRowHeight="14.25"/>
  <cols>
    <col min="1" max="1" width="42.7109375" style="116" bestFit="1" customWidth="1"/>
    <col min="2" max="2" width="9" style="116" customWidth="1"/>
    <col min="3" max="3" width="14.7109375" style="116" customWidth="1"/>
    <col min="4" max="4" width="16.140625" style="116" customWidth="1"/>
    <col min="5" max="5" width="15.5703125" style="116" customWidth="1"/>
    <col min="6" max="6" width="17" style="116" customWidth="1"/>
    <col min="7" max="16384" width="9.140625" style="116"/>
  </cols>
  <sheetData>
    <row r="1" spans="1:6" ht="39" customHeight="1">
      <c r="A1" s="372" t="s">
        <v>223</v>
      </c>
      <c r="B1" s="372"/>
      <c r="C1" s="372"/>
      <c r="D1" s="372"/>
      <c r="E1" s="372"/>
      <c r="F1" s="372"/>
    </row>
    <row r="2" spans="1:6" ht="123.75" customHeight="1">
      <c r="A2" s="122" t="s">
        <v>217</v>
      </c>
      <c r="B2" s="122" t="s">
        <v>216</v>
      </c>
      <c r="C2" s="122" t="s">
        <v>222</v>
      </c>
      <c r="D2" s="122" t="s">
        <v>221</v>
      </c>
      <c r="E2" s="122" t="s">
        <v>220</v>
      </c>
      <c r="F2" s="122" t="s">
        <v>219</v>
      </c>
    </row>
    <row r="3" spans="1:6" s="123" customFormat="1" ht="18.75" customHeight="1">
      <c r="A3" s="119" t="s">
        <v>208</v>
      </c>
      <c r="B3" s="119" t="s">
        <v>194</v>
      </c>
      <c r="C3" s="119">
        <v>11.26</v>
      </c>
      <c r="D3" s="119">
        <v>11.26</v>
      </c>
      <c r="E3" s="119">
        <v>0</v>
      </c>
      <c r="F3" s="120">
        <f t="shared" ref="F3:F46" si="0">D3/C3*100</f>
        <v>100</v>
      </c>
    </row>
    <row r="4" spans="1:6" s="123" customFormat="1" ht="18.75" customHeight="1">
      <c r="A4" s="119" t="s">
        <v>153</v>
      </c>
      <c r="B4" s="119" t="s">
        <v>193</v>
      </c>
      <c r="C4" s="119">
        <v>2.4500000000000002</v>
      </c>
      <c r="D4" s="119">
        <v>2.4500000000000002</v>
      </c>
      <c r="E4" s="119">
        <v>0</v>
      </c>
      <c r="F4" s="120">
        <f t="shared" si="0"/>
        <v>100</v>
      </c>
    </row>
    <row r="5" spans="1:6" s="123" customFormat="1" ht="18.75" customHeight="1">
      <c r="A5" s="119" t="s">
        <v>46</v>
      </c>
      <c r="B5" s="119" t="s">
        <v>193</v>
      </c>
      <c r="C5" s="119">
        <v>5.46</v>
      </c>
      <c r="D5" s="119">
        <v>4.93</v>
      </c>
      <c r="E5" s="119">
        <v>0.53</v>
      </c>
      <c r="F5" s="120">
        <f t="shared" si="0"/>
        <v>90.293040293040278</v>
      </c>
    </row>
    <row r="6" spans="1:6" s="123" customFormat="1" ht="18.75" customHeight="1">
      <c r="A6" s="119" t="s">
        <v>44</v>
      </c>
      <c r="B6" s="119" t="s">
        <v>194</v>
      </c>
      <c r="C6" s="119">
        <v>12.93</v>
      </c>
      <c r="D6" s="119">
        <v>12.06</v>
      </c>
      <c r="E6" s="119">
        <v>0.87</v>
      </c>
      <c r="F6" s="120">
        <f t="shared" si="0"/>
        <v>93.271461716937367</v>
      </c>
    </row>
    <row r="7" spans="1:6" s="123" customFormat="1" ht="18.75" customHeight="1">
      <c r="A7" s="119" t="s">
        <v>207</v>
      </c>
      <c r="B7" s="119" t="s">
        <v>194</v>
      </c>
      <c r="C7" s="119">
        <v>0.71</v>
      </c>
      <c r="D7" s="119">
        <v>0.7</v>
      </c>
      <c r="E7" s="119">
        <v>0</v>
      </c>
      <c r="F7" s="120">
        <f t="shared" si="0"/>
        <v>98.591549295774655</v>
      </c>
    </row>
    <row r="8" spans="1:6" s="123" customFormat="1" ht="18.75" customHeight="1">
      <c r="A8" s="119" t="s">
        <v>41</v>
      </c>
      <c r="B8" s="119" t="s">
        <v>193</v>
      </c>
      <c r="C8" s="119">
        <v>9.73</v>
      </c>
      <c r="D8" s="119">
        <v>8.41</v>
      </c>
      <c r="E8" s="119">
        <v>1.19</v>
      </c>
      <c r="F8" s="120">
        <f t="shared" si="0"/>
        <v>86.433710174717376</v>
      </c>
    </row>
    <row r="9" spans="1:6" s="123" customFormat="1" ht="18.75" customHeight="1">
      <c r="A9" s="119" t="s">
        <v>40</v>
      </c>
      <c r="B9" s="119" t="s">
        <v>193</v>
      </c>
      <c r="C9" s="119">
        <v>3.19</v>
      </c>
      <c r="D9" s="119">
        <v>2.7</v>
      </c>
      <c r="E9" s="119">
        <v>0.48</v>
      </c>
      <c r="F9" s="120">
        <f t="shared" si="0"/>
        <v>84.639498432601883</v>
      </c>
    </row>
    <row r="10" spans="1:6" s="123" customFormat="1" ht="18.75" customHeight="1">
      <c r="A10" s="119" t="s">
        <v>155</v>
      </c>
      <c r="B10" s="119" t="s">
        <v>193</v>
      </c>
      <c r="C10" s="119">
        <v>79.08</v>
      </c>
      <c r="D10" s="119">
        <v>74</v>
      </c>
      <c r="E10" s="119">
        <v>0</v>
      </c>
      <c r="F10" s="120">
        <f t="shared" si="0"/>
        <v>93.576125442589785</v>
      </c>
    </row>
    <row r="11" spans="1:6" s="123" customFormat="1" ht="18.75" customHeight="1">
      <c r="A11" s="119" t="s">
        <v>158</v>
      </c>
      <c r="B11" s="119" t="s">
        <v>196</v>
      </c>
      <c r="C11" s="119">
        <v>45.87</v>
      </c>
      <c r="D11" s="119">
        <v>33.26</v>
      </c>
      <c r="E11" s="119">
        <v>0.49</v>
      </c>
      <c r="F11" s="120">
        <f t="shared" si="0"/>
        <v>72.509265315020713</v>
      </c>
    </row>
    <row r="12" spans="1:6" s="123" customFormat="1" ht="18.75" customHeight="1">
      <c r="A12" s="119" t="s">
        <v>205</v>
      </c>
      <c r="B12" s="119" t="s">
        <v>194</v>
      </c>
      <c r="C12" s="119">
        <v>0.26</v>
      </c>
      <c r="D12" s="119">
        <v>0.22</v>
      </c>
      <c r="E12" s="119">
        <v>0.05</v>
      </c>
      <c r="F12" s="120">
        <f t="shared" si="0"/>
        <v>84.615384615384613</v>
      </c>
    </row>
    <row r="13" spans="1:6" s="123" customFormat="1" ht="18.75" customHeight="1">
      <c r="A13" s="119" t="s">
        <v>150</v>
      </c>
      <c r="B13" s="119" t="s">
        <v>193</v>
      </c>
      <c r="C13" s="119">
        <v>5.19</v>
      </c>
      <c r="D13" s="119">
        <v>4.79</v>
      </c>
      <c r="E13" s="119">
        <v>0</v>
      </c>
      <c r="F13" s="120">
        <f t="shared" si="0"/>
        <v>92.292870905587662</v>
      </c>
    </row>
    <row r="14" spans="1:6" s="123" customFormat="1" ht="18.75" customHeight="1">
      <c r="A14" s="119" t="s">
        <v>125</v>
      </c>
      <c r="B14" s="119" t="s">
        <v>194</v>
      </c>
      <c r="C14" s="119">
        <v>0.57999999999999996</v>
      </c>
      <c r="D14" s="119">
        <v>0.56000000000000005</v>
      </c>
      <c r="E14" s="119">
        <v>0.02</v>
      </c>
      <c r="F14" s="120">
        <f t="shared" si="0"/>
        <v>96.551724137931046</v>
      </c>
    </row>
    <row r="15" spans="1:6" s="123" customFormat="1" ht="18.75" customHeight="1">
      <c r="A15" s="119" t="s">
        <v>154</v>
      </c>
      <c r="B15" s="119" t="s">
        <v>193</v>
      </c>
      <c r="C15" s="119">
        <v>49.58</v>
      </c>
      <c r="D15" s="119">
        <v>36.79</v>
      </c>
      <c r="E15" s="119">
        <v>0</v>
      </c>
      <c r="F15" s="120">
        <f t="shared" si="0"/>
        <v>74.203307785397342</v>
      </c>
    </row>
    <row r="16" spans="1:6" s="123" customFormat="1" ht="18.75" customHeight="1">
      <c r="A16" s="119" t="s">
        <v>204</v>
      </c>
      <c r="B16" s="119" t="s">
        <v>194</v>
      </c>
      <c r="C16" s="119">
        <v>0.22</v>
      </c>
      <c r="D16" s="119">
        <v>0.14000000000000001</v>
      </c>
      <c r="E16" s="119">
        <v>0.08</v>
      </c>
      <c r="F16" s="120">
        <f t="shared" si="0"/>
        <v>63.636363636363647</v>
      </c>
    </row>
    <row r="17" spans="1:6" s="123" customFormat="1" ht="18.75" customHeight="1">
      <c r="A17" s="119" t="s">
        <v>149</v>
      </c>
      <c r="B17" s="119" t="s">
        <v>193</v>
      </c>
      <c r="C17" s="119">
        <v>1.9</v>
      </c>
      <c r="D17" s="119">
        <v>1.59</v>
      </c>
      <c r="E17" s="119">
        <v>0.22</v>
      </c>
      <c r="F17" s="120">
        <f t="shared" si="0"/>
        <v>83.684210526315795</v>
      </c>
    </row>
    <row r="18" spans="1:6" s="123" customFormat="1" ht="18.75" customHeight="1">
      <c r="A18" s="119" t="s">
        <v>203</v>
      </c>
      <c r="B18" s="119" t="s">
        <v>194</v>
      </c>
      <c r="C18" s="119">
        <v>0.25</v>
      </c>
      <c r="D18" s="119">
        <v>0.24</v>
      </c>
      <c r="E18" s="119">
        <v>0.01</v>
      </c>
      <c r="F18" s="120">
        <f t="shared" si="0"/>
        <v>96</v>
      </c>
    </row>
    <row r="19" spans="1:6" s="123" customFormat="1" ht="18.75" customHeight="1">
      <c r="A19" s="119" t="s">
        <v>202</v>
      </c>
      <c r="B19" s="119" t="s">
        <v>194</v>
      </c>
      <c r="C19" s="119">
        <v>3.56</v>
      </c>
      <c r="D19" s="119">
        <v>3.46</v>
      </c>
      <c r="E19" s="119">
        <v>0.1</v>
      </c>
      <c r="F19" s="120">
        <f t="shared" si="0"/>
        <v>97.191011235955045</v>
      </c>
    </row>
    <row r="20" spans="1:6" s="123" customFormat="1" ht="18.75" customHeight="1">
      <c r="A20" s="119" t="s">
        <v>115</v>
      </c>
      <c r="B20" s="119" t="s">
        <v>194</v>
      </c>
      <c r="C20" s="119">
        <v>17.8</v>
      </c>
      <c r="D20" s="119">
        <v>17.75</v>
      </c>
      <c r="E20" s="119">
        <v>0.04</v>
      </c>
      <c r="F20" s="120">
        <f t="shared" si="0"/>
        <v>99.719101123595493</v>
      </c>
    </row>
    <row r="21" spans="1:6" s="123" customFormat="1" ht="18.75" customHeight="1">
      <c r="A21" s="119" t="s">
        <v>28</v>
      </c>
      <c r="B21" s="119" t="s">
        <v>194</v>
      </c>
      <c r="C21" s="119">
        <v>17.190000000000001</v>
      </c>
      <c r="D21" s="119">
        <v>16.57</v>
      </c>
      <c r="E21" s="119">
        <v>0</v>
      </c>
      <c r="F21" s="120">
        <f t="shared" si="0"/>
        <v>96.393251890634076</v>
      </c>
    </row>
    <row r="22" spans="1:6" s="123" customFormat="1" ht="18.75" customHeight="1">
      <c r="A22" s="119" t="s">
        <v>201</v>
      </c>
      <c r="B22" s="119" t="s">
        <v>193</v>
      </c>
      <c r="C22" s="119">
        <v>8.6999999999999993</v>
      </c>
      <c r="D22" s="119">
        <v>8.27</v>
      </c>
      <c r="E22" s="119">
        <v>0.43</v>
      </c>
      <c r="F22" s="120">
        <f t="shared" si="0"/>
        <v>95.05747126436782</v>
      </c>
    </row>
    <row r="23" spans="1:6" s="123" customFormat="1" ht="18.75" customHeight="1">
      <c r="A23" s="119" t="s">
        <v>200</v>
      </c>
      <c r="B23" s="119" t="s">
        <v>194</v>
      </c>
      <c r="C23" s="119">
        <v>1.97</v>
      </c>
      <c r="D23" s="119">
        <v>1.96</v>
      </c>
      <c r="E23" s="119">
        <v>0.01</v>
      </c>
      <c r="F23" s="120">
        <f t="shared" si="0"/>
        <v>99.492385786802032</v>
      </c>
    </row>
    <row r="24" spans="1:6" s="123" customFormat="1" ht="18.75" customHeight="1">
      <c r="A24" s="119" t="s">
        <v>25</v>
      </c>
      <c r="B24" s="119" t="s">
        <v>193</v>
      </c>
      <c r="C24" s="119">
        <v>6.44</v>
      </c>
      <c r="D24" s="119">
        <v>5.12</v>
      </c>
      <c r="E24" s="119">
        <v>0.49</v>
      </c>
      <c r="F24" s="120">
        <f t="shared" si="0"/>
        <v>79.503105590062106</v>
      </c>
    </row>
    <row r="25" spans="1:6" s="123" customFormat="1" ht="18.75" customHeight="1">
      <c r="A25" s="119" t="s">
        <v>147</v>
      </c>
      <c r="B25" s="119" t="s">
        <v>193</v>
      </c>
      <c r="C25" s="119">
        <v>9.42</v>
      </c>
      <c r="D25" s="119">
        <v>7.78</v>
      </c>
      <c r="E25" s="119">
        <v>0</v>
      </c>
      <c r="F25" s="120">
        <f t="shared" si="0"/>
        <v>82.590233545647564</v>
      </c>
    </row>
    <row r="26" spans="1:6" s="123" customFormat="1" ht="18.75" customHeight="1">
      <c r="A26" s="119" t="s">
        <v>199</v>
      </c>
      <c r="B26" s="119" t="s">
        <v>194</v>
      </c>
      <c r="C26" s="119">
        <v>1.57</v>
      </c>
      <c r="D26" s="119">
        <v>1.57</v>
      </c>
      <c r="E26" s="119">
        <v>0</v>
      </c>
      <c r="F26" s="120">
        <f t="shared" si="0"/>
        <v>100</v>
      </c>
    </row>
    <row r="27" spans="1:6" s="123" customFormat="1" ht="18.75" customHeight="1">
      <c r="A27" s="119" t="s">
        <v>198</v>
      </c>
      <c r="B27" s="119" t="s">
        <v>194</v>
      </c>
      <c r="C27" s="119">
        <v>0.2</v>
      </c>
      <c r="D27" s="119">
        <v>0.2</v>
      </c>
      <c r="E27" s="119">
        <v>0</v>
      </c>
      <c r="F27" s="120">
        <f t="shared" si="0"/>
        <v>100</v>
      </c>
    </row>
    <row r="28" spans="1:6" s="123" customFormat="1" ht="18.75" customHeight="1">
      <c r="A28" s="119" t="s">
        <v>128</v>
      </c>
      <c r="B28" s="119" t="s">
        <v>194</v>
      </c>
      <c r="C28" s="119">
        <v>41.1</v>
      </c>
      <c r="D28" s="119">
        <v>37.72</v>
      </c>
      <c r="E28" s="119">
        <v>3.38</v>
      </c>
      <c r="F28" s="120">
        <f t="shared" si="0"/>
        <v>91.776155717761554</v>
      </c>
    </row>
    <row r="29" spans="1:6" s="123" customFormat="1" ht="18.75" customHeight="1">
      <c r="A29" s="119" t="s">
        <v>166</v>
      </c>
      <c r="B29" s="119" t="s">
        <v>194</v>
      </c>
      <c r="C29" s="119">
        <v>2.23</v>
      </c>
      <c r="D29" s="119">
        <v>2.15</v>
      </c>
      <c r="E29" s="119">
        <v>0.09</v>
      </c>
      <c r="F29" s="120">
        <f t="shared" si="0"/>
        <v>96.412556053811656</v>
      </c>
    </row>
    <row r="30" spans="1:6" s="123" customFormat="1" ht="18.75" customHeight="1">
      <c r="A30" s="119" t="s">
        <v>167</v>
      </c>
      <c r="B30" s="119" t="s">
        <v>194</v>
      </c>
      <c r="C30" s="119">
        <v>10.41</v>
      </c>
      <c r="D30" s="119">
        <v>6.31</v>
      </c>
      <c r="E30" s="119">
        <v>0</v>
      </c>
      <c r="F30" s="120">
        <f t="shared" si="0"/>
        <v>60.614793467819396</v>
      </c>
    </row>
    <row r="31" spans="1:6" s="123" customFormat="1" ht="18.75" customHeight="1">
      <c r="A31" s="119" t="s">
        <v>120</v>
      </c>
      <c r="B31" s="119" t="s">
        <v>194</v>
      </c>
      <c r="C31" s="119">
        <v>1.03</v>
      </c>
      <c r="D31" s="119">
        <v>1</v>
      </c>
      <c r="E31" s="119">
        <v>0.02</v>
      </c>
      <c r="F31" s="120">
        <f t="shared" si="0"/>
        <v>97.087378640776706</v>
      </c>
    </row>
    <row r="32" spans="1:6" s="123" customFormat="1" ht="18.75" customHeight="1">
      <c r="A32" s="119" t="s">
        <v>15</v>
      </c>
      <c r="B32" s="119" t="s">
        <v>193</v>
      </c>
      <c r="C32" s="119">
        <v>1.97</v>
      </c>
      <c r="D32" s="119">
        <v>1.67</v>
      </c>
      <c r="E32" s="119">
        <v>0</v>
      </c>
      <c r="F32" s="120">
        <f t="shared" si="0"/>
        <v>84.771573604060919</v>
      </c>
    </row>
    <row r="33" spans="1:6" s="123" customFormat="1" ht="18.75" customHeight="1">
      <c r="A33" s="119" t="s">
        <v>179</v>
      </c>
      <c r="B33" s="119" t="s">
        <v>193</v>
      </c>
      <c r="C33" s="119">
        <v>0.28000000000000003</v>
      </c>
      <c r="D33" s="119">
        <v>0.25</v>
      </c>
      <c r="E33" s="119">
        <v>0.01</v>
      </c>
      <c r="F33" s="120">
        <f t="shared" si="0"/>
        <v>89.285714285714278</v>
      </c>
    </row>
    <row r="34" spans="1:6" s="123" customFormat="1" ht="18.75" customHeight="1">
      <c r="A34" s="119" t="s">
        <v>146</v>
      </c>
      <c r="B34" s="119" t="s">
        <v>193</v>
      </c>
      <c r="C34" s="119">
        <v>16.39</v>
      </c>
      <c r="D34" s="119">
        <v>12.34</v>
      </c>
      <c r="E34" s="119">
        <v>0</v>
      </c>
      <c r="F34" s="120">
        <f t="shared" si="0"/>
        <v>75.289810860280653</v>
      </c>
    </row>
    <row r="35" spans="1:6" s="123" customFormat="1" ht="18.75" customHeight="1">
      <c r="A35" s="119" t="s">
        <v>197</v>
      </c>
      <c r="B35" s="119" t="s">
        <v>194</v>
      </c>
      <c r="C35" s="119">
        <v>3.08</v>
      </c>
      <c r="D35" s="119">
        <v>3.02</v>
      </c>
      <c r="E35" s="119">
        <v>0.06</v>
      </c>
      <c r="F35" s="120">
        <f t="shared" si="0"/>
        <v>98.051948051948045</v>
      </c>
    </row>
    <row r="36" spans="1:6" s="123" customFormat="1" ht="18.75" customHeight="1">
      <c r="A36" s="119" t="s">
        <v>118</v>
      </c>
      <c r="B36" s="119" t="s">
        <v>194</v>
      </c>
      <c r="C36" s="119">
        <v>2.2799999999999998</v>
      </c>
      <c r="D36" s="119">
        <v>2.0099999999999998</v>
      </c>
      <c r="E36" s="119">
        <v>0.25</v>
      </c>
      <c r="F36" s="120">
        <f t="shared" si="0"/>
        <v>88.157894736842096</v>
      </c>
    </row>
    <row r="37" spans="1:6" s="123" customFormat="1" ht="18.75" customHeight="1">
      <c r="A37" s="119" t="s">
        <v>9</v>
      </c>
      <c r="B37" s="119" t="s">
        <v>193</v>
      </c>
      <c r="C37" s="119">
        <v>161.4</v>
      </c>
      <c r="D37" s="119">
        <v>142.13</v>
      </c>
      <c r="E37" s="119">
        <v>0</v>
      </c>
      <c r="F37" s="120">
        <f t="shared" si="0"/>
        <v>88.060718711276337</v>
      </c>
    </row>
    <row r="38" spans="1:6" s="123" customFormat="1" ht="18.75" customHeight="1">
      <c r="A38" s="119" t="s">
        <v>18</v>
      </c>
      <c r="B38" s="119" t="s">
        <v>196</v>
      </c>
      <c r="C38" s="119">
        <v>24.27</v>
      </c>
      <c r="D38" s="119">
        <v>12.99</v>
      </c>
      <c r="E38" s="119">
        <v>0</v>
      </c>
      <c r="F38" s="120">
        <f t="shared" si="0"/>
        <v>53.52286773794809</v>
      </c>
    </row>
    <row r="39" spans="1:6" s="123" customFormat="1" ht="18.75" customHeight="1">
      <c r="A39" s="119" t="s">
        <v>8</v>
      </c>
      <c r="B39" s="119" t="s">
        <v>193</v>
      </c>
      <c r="C39" s="119">
        <v>61.92</v>
      </c>
      <c r="D39" s="119">
        <v>51.41</v>
      </c>
      <c r="E39" s="119">
        <v>0</v>
      </c>
      <c r="F39" s="120">
        <f t="shared" si="0"/>
        <v>83.026485788113689</v>
      </c>
    </row>
    <row r="40" spans="1:6" s="123" customFormat="1" ht="18.75" customHeight="1">
      <c r="A40" s="119" t="s">
        <v>160</v>
      </c>
      <c r="B40" s="119" t="s">
        <v>196</v>
      </c>
      <c r="C40" s="119">
        <v>37.64</v>
      </c>
      <c r="D40" s="119">
        <v>33.700000000000003</v>
      </c>
      <c r="E40" s="119">
        <v>0</v>
      </c>
      <c r="F40" s="120">
        <f t="shared" si="0"/>
        <v>89.532412327311377</v>
      </c>
    </row>
    <row r="41" spans="1:6" s="123" customFormat="1" ht="18.75" customHeight="1">
      <c r="A41" s="119" t="s">
        <v>195</v>
      </c>
      <c r="B41" s="119" t="s">
        <v>194</v>
      </c>
      <c r="C41" s="119">
        <v>0.39</v>
      </c>
      <c r="D41" s="119">
        <v>0.38</v>
      </c>
      <c r="E41" s="119">
        <v>0.01</v>
      </c>
      <c r="F41" s="120">
        <f t="shared" si="0"/>
        <v>97.435897435897431</v>
      </c>
    </row>
    <row r="42" spans="1:6" s="123" customFormat="1" ht="18.75" customHeight="1">
      <c r="A42" s="119" t="s">
        <v>144</v>
      </c>
      <c r="B42" s="119" t="s">
        <v>193</v>
      </c>
      <c r="C42" s="119">
        <v>2.68</v>
      </c>
      <c r="D42" s="119">
        <v>2.23</v>
      </c>
      <c r="E42" s="119">
        <v>0.42</v>
      </c>
      <c r="F42" s="120">
        <f t="shared" si="0"/>
        <v>83.208955223880594</v>
      </c>
    </row>
    <row r="43" spans="1:6" s="123" customFormat="1" ht="18.75" customHeight="1">
      <c r="A43" s="119" t="s">
        <v>178</v>
      </c>
      <c r="B43" s="119" t="s">
        <v>193</v>
      </c>
      <c r="C43" s="119">
        <v>12.04</v>
      </c>
      <c r="D43" s="119">
        <v>9.5399999999999991</v>
      </c>
      <c r="E43" s="119">
        <v>0</v>
      </c>
      <c r="F43" s="120">
        <f t="shared" si="0"/>
        <v>79.2358803986711</v>
      </c>
    </row>
    <row r="44" spans="1:6" s="123" customFormat="1" ht="18.75" customHeight="1">
      <c r="A44" s="119" t="s">
        <v>142</v>
      </c>
      <c r="B44" s="119" t="s">
        <v>193</v>
      </c>
      <c r="C44" s="119">
        <v>0.74</v>
      </c>
      <c r="D44" s="119">
        <v>0.73</v>
      </c>
      <c r="E44" s="119">
        <v>0</v>
      </c>
      <c r="F44" s="120">
        <f t="shared" si="0"/>
        <v>98.648648648648646</v>
      </c>
    </row>
    <row r="45" spans="1:6" s="123" customFormat="1" ht="18.75" customHeight="1">
      <c r="A45" s="119" t="s">
        <v>2</v>
      </c>
      <c r="B45" s="119" t="s">
        <v>193</v>
      </c>
      <c r="C45" s="119">
        <v>45.71</v>
      </c>
      <c r="D45" s="119">
        <v>44.94</v>
      </c>
      <c r="E45" s="119">
        <v>0.14000000000000001</v>
      </c>
      <c r="F45" s="120">
        <f t="shared" si="0"/>
        <v>98.315467075038271</v>
      </c>
    </row>
    <row r="46" spans="1:6" ht="42.75" customHeight="1">
      <c r="A46" s="370" t="s">
        <v>64</v>
      </c>
      <c r="B46" s="371"/>
      <c r="C46" s="117">
        <f>SUM(C3:C45)</f>
        <v>721.06999999999994</v>
      </c>
      <c r="D46" s="117">
        <f>SUM(D3:D45)</f>
        <v>621.29999999999995</v>
      </c>
      <c r="E46" s="117">
        <f>SUM(E3:E45)</f>
        <v>9.3899999999999988</v>
      </c>
      <c r="F46" s="118">
        <f t="shared" si="0"/>
        <v>86.163617956647769</v>
      </c>
    </row>
  </sheetData>
  <mergeCells count="2">
    <mergeCell ref="A1:F1"/>
    <mergeCell ref="A46:B46"/>
  </mergeCells>
  <printOptions horizontalCentered="1" verticalCentered="1" gridLines="1"/>
  <pageMargins left="0.59055118110236227" right="0" top="0.78740157480314965" bottom="0" header="0" footer="0"/>
  <pageSetup paperSize="9" scale="8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E10" sqref="E10"/>
    </sheetView>
  </sheetViews>
  <sheetFormatPr defaultRowHeight="15"/>
  <cols>
    <col min="1" max="1" width="57.28515625" customWidth="1"/>
    <col min="2" max="2" width="59.140625" customWidth="1"/>
  </cols>
  <sheetData>
    <row r="1" spans="1:2">
      <c r="A1" s="373" t="s">
        <v>363</v>
      </c>
      <c r="B1" s="373"/>
    </row>
    <row r="2" spans="1:2">
      <c r="A2" s="373"/>
      <c r="B2" s="373"/>
    </row>
    <row r="3" spans="1:2">
      <c r="A3" s="373"/>
      <c r="B3" s="373"/>
    </row>
    <row r="4" spans="1:2" ht="92.25" customHeight="1">
      <c r="A4" s="302" t="s">
        <v>364</v>
      </c>
      <c r="B4" s="4">
        <v>2899</v>
      </c>
    </row>
    <row r="5" spans="1:2" ht="42">
      <c r="A5" s="302" t="s">
        <v>365</v>
      </c>
      <c r="B5" s="4">
        <v>5122</v>
      </c>
    </row>
    <row r="6" spans="1:2" ht="21">
      <c r="A6" s="303" t="s">
        <v>366</v>
      </c>
      <c r="B6" s="4">
        <v>689</v>
      </c>
    </row>
  </sheetData>
  <mergeCells count="1">
    <mergeCell ref="A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</vt:i4>
      </vt:variant>
    </vt:vector>
  </HeadingPairs>
  <TitlesOfParts>
    <vt:vector size="26" baseType="lpstr">
      <vt:lpstr>Anx 1</vt:lpstr>
      <vt:lpstr>Anx 2 &amp; Anx 3</vt:lpstr>
      <vt:lpstr>Anx 4</vt:lpstr>
      <vt:lpstr>Anx 5</vt:lpstr>
      <vt:lpstr>Anx 6</vt:lpstr>
      <vt:lpstr>Anx 7</vt:lpstr>
      <vt:lpstr>Anx 8</vt:lpstr>
      <vt:lpstr>Anx 8 contd..</vt:lpstr>
      <vt:lpstr>Anx 9</vt:lpstr>
      <vt:lpstr>Anx 9A</vt:lpstr>
      <vt:lpstr>Anx 30</vt:lpstr>
      <vt:lpstr>Anx 31 - SHG Commercial Bks</vt:lpstr>
      <vt:lpstr>Anx 31 - SHG RRBs</vt:lpstr>
      <vt:lpstr>Anx 31 - SHG COOPs</vt:lpstr>
      <vt:lpstr>Anx 31 - SHG ALL BKS</vt:lpstr>
      <vt:lpstr>Anx 32</vt:lpstr>
      <vt:lpstr>Anx 33</vt:lpstr>
      <vt:lpstr>Anx 34</vt:lpstr>
      <vt:lpstr>Anx 35</vt:lpstr>
      <vt:lpstr>Anx 36</vt:lpstr>
      <vt:lpstr>Anx 37</vt:lpstr>
      <vt:lpstr>Anx 37 contd..</vt:lpstr>
      <vt:lpstr>Anx 38</vt:lpstr>
      <vt:lpstr>'Anx 36'!Print_Area</vt:lpstr>
      <vt:lpstr>'Anx 4'!Print_Area</vt:lpstr>
      <vt:lpstr>'Anx 36'!Print_Titles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2018-07-19T09:06:47Z</dcterms:modified>
</cp:coreProperties>
</file>